
<file path=[Content_Types].xml><?xml version="1.0" encoding="utf-8"?>
<Types xmlns="http://schemas.openxmlformats.org/package/2006/content-types">
  <Default Extension="xml" ContentType="application/xml"/>
  <Default Extension="jpeg" ContentType="image/jpeg"/>
  <Default Extension="JPG" ContentType="image/.jpg"/>
  <Default Extension="gif" ContentType="image/gif"/>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media/image37.webp" ContentType="image/webp"/>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bookViews>
  <sheets>
    <sheet name="codeinterpreter" sheetId="2" r:id="rId1"/>
    <sheet name="functioncall" sheetId="3" r:id="rId2"/>
    <sheet name="codeinterpreter_Image_result" sheetId="4" r:id="rId3"/>
  </sheets>
  <definedNames>
    <definedName name="_xlnm._FilterDatabase" localSheetId="0" hidden="1">codeinterpreter!$F$1:$F$148</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53C55924C17A4FCEA9DCB04721260C85" descr="core_image_url__exec_download_4293278663"/>
        <xdr:cNvPicPr/>
      </xdr:nvPicPr>
      <xdr:blipFill>
        <a:blip r:embed="rId1"/>
        <a:stretch>
          <a:fillRect/>
        </a:stretch>
      </xdr:blipFill>
      <xdr:spPr>
        <a:xfrm>
          <a:off x="0" y="0"/>
          <a:ext cx="7543800" cy="10058400"/>
        </a:xfrm>
        <a:prstGeom prst="rect">
          <a:avLst/>
        </a:prstGeom>
      </xdr:spPr>
    </xdr:pic>
  </etc:cellImage>
  <etc:cellImage>
    <xdr:pic>
      <xdr:nvPicPr>
        <xdr:cNvPr id="9" name="ID_239749960A714B74A86C8C855EB1612B" descr="core_image_url__exec_download_2128995519"/>
        <xdr:cNvPicPr/>
      </xdr:nvPicPr>
      <xdr:blipFill>
        <a:blip r:embed="rId2"/>
        <a:stretch>
          <a:fillRect/>
        </a:stretch>
      </xdr:blipFill>
      <xdr:spPr>
        <a:xfrm>
          <a:off x="0" y="0"/>
          <a:ext cx="4876800" cy="3648075"/>
        </a:xfrm>
        <a:prstGeom prst="rect">
          <a:avLst/>
        </a:prstGeom>
      </xdr:spPr>
    </xdr:pic>
  </etc:cellImage>
  <etc:cellImage>
    <xdr:pic>
      <xdr:nvPicPr>
        <xdr:cNvPr id="4" name="ID_F355B40F3A644CE89264BCB560BDDF4E" descr="core_image_url__exec_download_1577852491"/>
        <xdr:cNvPicPr/>
      </xdr:nvPicPr>
      <xdr:blipFill>
        <a:blip r:embed="rId3"/>
        <a:stretch>
          <a:fillRect/>
        </a:stretch>
      </xdr:blipFill>
      <xdr:spPr>
        <a:xfrm>
          <a:off x="0" y="0"/>
          <a:ext cx="4762500" cy="4762500"/>
        </a:xfrm>
        <a:prstGeom prst="rect">
          <a:avLst/>
        </a:prstGeom>
      </xdr:spPr>
    </xdr:pic>
  </etc:cellImage>
  <etc:cellImage>
    <xdr:pic>
      <xdr:nvPicPr>
        <xdr:cNvPr id="62" name="ID_199DBF512A28468D93081FA34407670B" descr="core_image_url__exec_download_2701769667"/>
        <xdr:cNvPicPr/>
      </xdr:nvPicPr>
      <xdr:blipFill>
        <a:blip r:embed="rId4"/>
        <a:stretch>
          <a:fillRect/>
        </a:stretch>
      </xdr:blipFill>
      <xdr:spPr>
        <a:xfrm>
          <a:off x="0" y="0"/>
          <a:ext cx="4876800" cy="4305300"/>
        </a:xfrm>
        <a:prstGeom prst="rect">
          <a:avLst/>
        </a:prstGeom>
      </xdr:spPr>
    </xdr:pic>
  </etc:cellImage>
  <etc:cellImage>
    <xdr:pic>
      <xdr:nvPicPr>
        <xdr:cNvPr id="61" name="ID_EA026884FB7747E0837DFA22A82CC80B" descr="core_image_url__exec_download_1329567275"/>
        <xdr:cNvPicPr/>
      </xdr:nvPicPr>
      <xdr:blipFill>
        <a:blip r:embed="rId5"/>
        <a:stretch>
          <a:fillRect/>
        </a:stretch>
      </xdr:blipFill>
      <xdr:spPr>
        <a:xfrm>
          <a:off x="0" y="0"/>
          <a:ext cx="4876800" cy="3257550"/>
        </a:xfrm>
        <a:prstGeom prst="rect">
          <a:avLst/>
        </a:prstGeom>
      </xdr:spPr>
    </xdr:pic>
  </etc:cellImage>
  <etc:cellImage>
    <xdr:pic>
      <xdr:nvPicPr>
        <xdr:cNvPr id="57" name="ID_715E81380B944F1888B5E299C9F3B7D9" descr="core_image_url__exec_download_4254133534"/>
        <xdr:cNvPicPr/>
      </xdr:nvPicPr>
      <xdr:blipFill>
        <a:blip r:embed="rId6"/>
        <a:stretch>
          <a:fillRect/>
        </a:stretch>
      </xdr:blipFill>
      <xdr:spPr>
        <a:xfrm>
          <a:off x="0" y="0"/>
          <a:ext cx="4876800" cy="4457700"/>
        </a:xfrm>
        <a:prstGeom prst="rect">
          <a:avLst/>
        </a:prstGeom>
      </xdr:spPr>
    </xdr:pic>
  </etc:cellImage>
  <etc:cellImage>
    <xdr:pic>
      <xdr:nvPicPr>
        <xdr:cNvPr id="75" name="ID_7C8D750122A245E1BE4AA312F363957F" descr="core_image_url__exec_download_3167454480"/>
        <xdr:cNvPicPr/>
      </xdr:nvPicPr>
      <xdr:blipFill>
        <a:blip r:embed="rId7"/>
        <a:stretch>
          <a:fillRect/>
        </a:stretch>
      </xdr:blipFill>
      <xdr:spPr>
        <a:xfrm>
          <a:off x="0" y="0"/>
          <a:ext cx="2857500" cy="1600200"/>
        </a:xfrm>
        <a:prstGeom prst="rect">
          <a:avLst/>
        </a:prstGeom>
      </xdr:spPr>
    </xdr:pic>
  </etc:cellImage>
  <etc:cellImage>
    <xdr:pic>
      <xdr:nvPicPr>
        <xdr:cNvPr id="55" name="ID_ABD9AB2E3F23459A8878ABBC2B80C44F" descr="core_image_url__exec_download_2809283305"/>
        <xdr:cNvPicPr/>
      </xdr:nvPicPr>
      <xdr:blipFill>
        <a:blip r:embed="rId8"/>
        <a:stretch>
          <a:fillRect/>
        </a:stretch>
      </xdr:blipFill>
      <xdr:spPr>
        <a:xfrm>
          <a:off x="0" y="0"/>
          <a:ext cx="5657850" cy="10058400"/>
        </a:xfrm>
        <a:prstGeom prst="rect">
          <a:avLst/>
        </a:prstGeom>
      </xdr:spPr>
    </xdr:pic>
  </etc:cellImage>
  <etc:cellImage>
    <xdr:pic>
      <xdr:nvPicPr>
        <xdr:cNvPr id="56" name="ID_3D9BD3246BAF4E2C9972D5CB98805341" descr="core_image_url__exec_download_1316229665"/>
        <xdr:cNvPicPr/>
      </xdr:nvPicPr>
      <xdr:blipFill>
        <a:blip r:embed="rId9"/>
        <a:stretch>
          <a:fillRect/>
        </a:stretch>
      </xdr:blipFill>
      <xdr:spPr>
        <a:xfrm>
          <a:off x="0" y="0"/>
          <a:ext cx="4876800" cy="3667125"/>
        </a:xfrm>
        <a:prstGeom prst="rect">
          <a:avLst/>
        </a:prstGeom>
      </xdr:spPr>
    </xdr:pic>
  </etc:cellImage>
  <etc:cellImage>
    <xdr:pic>
      <xdr:nvPicPr>
        <xdr:cNvPr id="54" name="ID_A624E7E60C704145ADDDB641B50350ED" descr="core_image_url__exec_download_3462434678"/>
        <xdr:cNvPicPr/>
      </xdr:nvPicPr>
      <xdr:blipFill>
        <a:blip r:embed="rId10"/>
        <a:stretch>
          <a:fillRect/>
        </a:stretch>
      </xdr:blipFill>
      <xdr:spPr>
        <a:xfrm>
          <a:off x="0" y="0"/>
          <a:ext cx="4876800" cy="4152900"/>
        </a:xfrm>
        <a:prstGeom prst="rect">
          <a:avLst/>
        </a:prstGeom>
      </xdr:spPr>
    </xdr:pic>
  </etc:cellImage>
  <etc:cellImage>
    <xdr:pic>
      <xdr:nvPicPr>
        <xdr:cNvPr id="12" name="ID_330A2BF2967646B9859038FBF92014EE" descr="core_image_url__exec_download_2597650023"/>
        <xdr:cNvPicPr/>
      </xdr:nvPicPr>
      <xdr:blipFill>
        <a:blip r:embed="rId11"/>
        <a:stretch>
          <a:fillRect/>
        </a:stretch>
      </xdr:blipFill>
      <xdr:spPr>
        <a:xfrm>
          <a:off x="0" y="0"/>
          <a:ext cx="3152775" cy="4543425"/>
        </a:xfrm>
        <a:prstGeom prst="rect">
          <a:avLst/>
        </a:prstGeom>
      </xdr:spPr>
    </xdr:pic>
  </etc:cellImage>
  <etc:cellImage>
    <xdr:pic>
      <xdr:nvPicPr>
        <xdr:cNvPr id="32" name="ID_D2522C5FACE748A4846E46D2EA210E20" descr="core_image_url__exec_download_461091513"/>
        <xdr:cNvPicPr/>
      </xdr:nvPicPr>
      <xdr:blipFill>
        <a:blip r:embed="rId12"/>
        <a:stretch>
          <a:fillRect/>
        </a:stretch>
      </xdr:blipFill>
      <xdr:spPr>
        <a:xfrm>
          <a:off x="0" y="0"/>
          <a:ext cx="4876800" cy="3048000"/>
        </a:xfrm>
        <a:prstGeom prst="rect">
          <a:avLst/>
        </a:prstGeom>
      </xdr:spPr>
    </xdr:pic>
  </etc:cellImage>
  <etc:cellImage>
    <xdr:pic>
      <xdr:nvPicPr>
        <xdr:cNvPr id="44" name="ID_94A0AA0222D04EC785202DAA32C00AA9" descr="core_image_url__exec_download_2120618234"/>
        <xdr:cNvPicPr/>
      </xdr:nvPicPr>
      <xdr:blipFill>
        <a:blip r:embed="rId13"/>
        <a:stretch>
          <a:fillRect/>
        </a:stretch>
      </xdr:blipFill>
      <xdr:spPr>
        <a:xfrm>
          <a:off x="0" y="0"/>
          <a:ext cx="3152775" cy="3810000"/>
        </a:xfrm>
        <a:prstGeom prst="rect">
          <a:avLst/>
        </a:prstGeom>
      </xdr:spPr>
    </xdr:pic>
  </etc:cellImage>
  <etc:cellImage>
    <xdr:pic>
      <xdr:nvPicPr>
        <xdr:cNvPr id="63" name="ID_B4C05710A008456AB91FAD31B53F575E" descr="core_image_url__exec_download_2747347560"/>
        <xdr:cNvPicPr/>
      </xdr:nvPicPr>
      <xdr:blipFill>
        <a:blip r:embed="rId14"/>
        <a:stretch>
          <a:fillRect/>
        </a:stretch>
      </xdr:blipFill>
      <xdr:spPr>
        <a:xfrm>
          <a:off x="0" y="0"/>
          <a:ext cx="4514850" cy="3143250"/>
        </a:xfrm>
        <a:prstGeom prst="rect">
          <a:avLst/>
        </a:prstGeom>
      </xdr:spPr>
    </xdr:pic>
  </etc:cellImage>
  <etc:cellImage>
    <xdr:pic>
      <xdr:nvPicPr>
        <xdr:cNvPr id="41" name="ID_0126821F7D51413A97FC01258D515B4D" descr="core_image_url__exec_download_1388747606"/>
        <xdr:cNvPicPr/>
      </xdr:nvPicPr>
      <xdr:blipFill>
        <a:blip r:embed="rId15"/>
        <a:stretch>
          <a:fillRect/>
        </a:stretch>
      </xdr:blipFill>
      <xdr:spPr>
        <a:xfrm>
          <a:off x="0" y="0"/>
          <a:ext cx="5657850" cy="10058400"/>
        </a:xfrm>
        <a:prstGeom prst="rect">
          <a:avLst/>
        </a:prstGeom>
      </xdr:spPr>
    </xdr:pic>
  </etc:cellImage>
  <etc:cellImage>
    <xdr:pic>
      <xdr:nvPicPr>
        <xdr:cNvPr id="35" name="ID_B5DA0E21A9BC4F34A243D82F7D1BC7B9" descr="core_image_url__exec_download_3983753440"/>
        <xdr:cNvPicPr/>
      </xdr:nvPicPr>
      <xdr:blipFill>
        <a:blip r:embed="rId16"/>
        <a:stretch>
          <a:fillRect/>
        </a:stretch>
      </xdr:blipFill>
      <xdr:spPr>
        <a:xfrm>
          <a:off x="0" y="0"/>
          <a:ext cx="5343525" cy="3305175"/>
        </a:xfrm>
        <a:prstGeom prst="rect">
          <a:avLst/>
        </a:prstGeom>
      </xdr:spPr>
    </xdr:pic>
  </etc:cellImage>
  <etc:cellImage>
    <xdr:pic>
      <xdr:nvPicPr>
        <xdr:cNvPr id="10" name="ID_50A33BAA4B7E41D78D7DBDDE28FF056E" descr="core_image_url__exec_download_473009207"/>
        <xdr:cNvPicPr/>
      </xdr:nvPicPr>
      <xdr:blipFill>
        <a:blip r:embed="rId17"/>
        <a:stretch>
          <a:fillRect/>
        </a:stretch>
      </xdr:blipFill>
      <xdr:spPr>
        <a:xfrm>
          <a:off x="0" y="0"/>
          <a:ext cx="2381250" cy="2381250"/>
        </a:xfrm>
        <a:prstGeom prst="rect">
          <a:avLst/>
        </a:prstGeom>
      </xdr:spPr>
    </xdr:pic>
  </etc:cellImage>
  <etc:cellImage>
    <xdr:pic>
      <xdr:nvPicPr>
        <xdr:cNvPr id="7" name="ID_74C444BD687443FBB2D08A517E4D2BF3" descr="core_image_url__exec_download_275695600"/>
        <xdr:cNvPicPr/>
      </xdr:nvPicPr>
      <xdr:blipFill>
        <a:blip r:embed="rId18"/>
        <a:stretch>
          <a:fillRect/>
        </a:stretch>
      </xdr:blipFill>
      <xdr:spPr>
        <a:xfrm>
          <a:off x="0" y="0"/>
          <a:ext cx="5657850" cy="10058400"/>
        </a:xfrm>
        <a:prstGeom prst="rect">
          <a:avLst/>
        </a:prstGeom>
      </xdr:spPr>
    </xdr:pic>
  </etc:cellImage>
  <etc:cellImage>
    <xdr:pic>
      <xdr:nvPicPr>
        <xdr:cNvPr id="31" name="ID_8284D78D5DEF40C0BB0728BCA929796D" descr="core_image_url__exec_download_2964557367"/>
        <xdr:cNvPicPr/>
      </xdr:nvPicPr>
      <xdr:blipFill>
        <a:blip r:embed="rId19"/>
        <a:stretch>
          <a:fillRect/>
        </a:stretch>
      </xdr:blipFill>
      <xdr:spPr>
        <a:xfrm>
          <a:off x="0" y="0"/>
          <a:ext cx="4876800" cy="3657600"/>
        </a:xfrm>
        <a:prstGeom prst="rect">
          <a:avLst/>
        </a:prstGeom>
      </xdr:spPr>
    </xdr:pic>
  </etc:cellImage>
  <etc:cellImage>
    <xdr:pic>
      <xdr:nvPicPr>
        <xdr:cNvPr id="27" name="ID_6BAFB11D3E5346E4BB21BA5A18059354" descr="core_image_url__exec_download_2348704906"/>
        <xdr:cNvPicPr/>
      </xdr:nvPicPr>
      <xdr:blipFill>
        <a:blip r:embed="rId20"/>
        <a:stretch>
          <a:fillRect/>
        </a:stretch>
      </xdr:blipFill>
      <xdr:spPr>
        <a:xfrm>
          <a:off x="0" y="0"/>
          <a:ext cx="5238750" cy="3486150"/>
        </a:xfrm>
        <a:prstGeom prst="rect">
          <a:avLst/>
        </a:prstGeom>
      </xdr:spPr>
    </xdr:pic>
  </etc:cellImage>
  <etc:cellImage>
    <xdr:pic>
      <xdr:nvPicPr>
        <xdr:cNvPr id="23" name="ID_34BC20882DC047AAB81C490E5D902A2A" descr="core_image_url__exec_download_2722985433"/>
        <xdr:cNvPicPr/>
      </xdr:nvPicPr>
      <xdr:blipFill>
        <a:blip r:embed="rId21"/>
        <a:stretch>
          <a:fillRect/>
        </a:stretch>
      </xdr:blipFill>
      <xdr:spPr>
        <a:xfrm>
          <a:off x="0" y="0"/>
          <a:ext cx="5657850" cy="10058400"/>
        </a:xfrm>
        <a:prstGeom prst="rect">
          <a:avLst/>
        </a:prstGeom>
      </xdr:spPr>
    </xdr:pic>
  </etc:cellImage>
  <etc:cellImage>
    <xdr:pic>
      <xdr:nvPicPr>
        <xdr:cNvPr id="24" name="ID_4ECDBEE1F2004CCCAE3B4153FDC01690" descr="core_image_url__exec_download_3758757125"/>
        <xdr:cNvPicPr/>
      </xdr:nvPicPr>
      <xdr:blipFill>
        <a:blip r:embed="rId22"/>
        <a:stretch>
          <a:fillRect/>
        </a:stretch>
      </xdr:blipFill>
      <xdr:spPr>
        <a:xfrm>
          <a:off x="0" y="0"/>
          <a:ext cx="4876800" cy="3543300"/>
        </a:xfrm>
        <a:prstGeom prst="rect">
          <a:avLst/>
        </a:prstGeom>
      </xdr:spPr>
    </xdr:pic>
  </etc:cellImage>
  <etc:cellImage>
    <xdr:pic>
      <xdr:nvPicPr>
        <xdr:cNvPr id="13" name="ID_E951355D8BEB420CAE5F813E2E1B85FF" descr="core_image_url__exec_download_879322172"/>
        <xdr:cNvPicPr/>
      </xdr:nvPicPr>
      <xdr:blipFill>
        <a:blip r:embed="rId23"/>
        <a:stretch>
          <a:fillRect/>
        </a:stretch>
      </xdr:blipFill>
      <xdr:spPr>
        <a:xfrm>
          <a:off x="0" y="0"/>
          <a:ext cx="4876800" cy="3943350"/>
        </a:xfrm>
        <a:prstGeom prst="rect">
          <a:avLst/>
        </a:prstGeom>
      </xdr:spPr>
    </xdr:pic>
  </etc:cellImage>
  <etc:cellImage>
    <xdr:pic>
      <xdr:nvPicPr>
        <xdr:cNvPr id="36" name="ID_017ABBF470144E6495229190C9933281" descr="core_image_url__exec_download_3529341287"/>
        <xdr:cNvPicPr/>
      </xdr:nvPicPr>
      <xdr:blipFill>
        <a:blip r:embed="rId24"/>
        <a:stretch>
          <a:fillRect/>
        </a:stretch>
      </xdr:blipFill>
      <xdr:spPr>
        <a:xfrm>
          <a:off x="0" y="0"/>
          <a:ext cx="4876800" cy="1162050"/>
        </a:xfrm>
        <a:prstGeom prst="rect">
          <a:avLst/>
        </a:prstGeom>
      </xdr:spPr>
    </xdr:pic>
  </etc:cellImage>
  <etc:cellImage>
    <xdr:pic>
      <xdr:nvPicPr>
        <xdr:cNvPr id="6" name="ID_A3AF60793F794FF0979C95A322454E1A" descr="core_image_url__exec_download_3243972390"/>
        <xdr:cNvPicPr/>
      </xdr:nvPicPr>
      <xdr:blipFill>
        <a:blip r:embed="rId25"/>
        <a:stretch>
          <a:fillRect/>
        </a:stretch>
      </xdr:blipFill>
      <xdr:spPr>
        <a:xfrm>
          <a:off x="0" y="0"/>
          <a:ext cx="2581275" cy="1771650"/>
        </a:xfrm>
        <a:prstGeom prst="rect">
          <a:avLst/>
        </a:prstGeom>
      </xdr:spPr>
    </xdr:pic>
  </etc:cellImage>
  <etc:cellImage>
    <xdr:pic>
      <xdr:nvPicPr>
        <xdr:cNvPr id="3" name="ID_312D26003A8941A8BEC0EE92795EC441" descr="core_image_url__exec_download_2045690950"/>
        <xdr:cNvPicPr/>
      </xdr:nvPicPr>
      <xdr:blipFill>
        <a:blip r:embed="rId26"/>
        <a:stretch>
          <a:fillRect/>
        </a:stretch>
      </xdr:blipFill>
      <xdr:spPr>
        <a:xfrm>
          <a:off x="0" y="0"/>
          <a:ext cx="6286500" cy="2095500"/>
        </a:xfrm>
        <a:prstGeom prst="rect">
          <a:avLst/>
        </a:prstGeom>
      </xdr:spPr>
    </xdr:pic>
  </etc:cellImage>
  <etc:cellImage>
    <xdr:pic>
      <xdr:nvPicPr>
        <xdr:cNvPr id="65" name="ID_B51E7B9E334B4161961AA9A7B6F03CD3" descr="core_image_url__exec_download_4173968246"/>
        <xdr:cNvPicPr/>
      </xdr:nvPicPr>
      <xdr:blipFill>
        <a:blip r:embed="rId23"/>
        <a:stretch>
          <a:fillRect/>
        </a:stretch>
      </xdr:blipFill>
      <xdr:spPr>
        <a:xfrm>
          <a:off x="0" y="0"/>
          <a:ext cx="4876800" cy="3943350"/>
        </a:xfrm>
        <a:prstGeom prst="rect">
          <a:avLst/>
        </a:prstGeom>
      </xdr:spPr>
    </xdr:pic>
  </etc:cellImage>
  <etc:cellImage>
    <xdr:pic>
      <xdr:nvPicPr>
        <xdr:cNvPr id="28" name="ID_1D5016F811C347529CCF49CCFB7E31C1" descr="core_image_url__exec_download_226587160"/>
        <xdr:cNvPicPr/>
      </xdr:nvPicPr>
      <xdr:blipFill>
        <a:blip r:embed="rId27"/>
        <a:stretch>
          <a:fillRect/>
        </a:stretch>
      </xdr:blipFill>
      <xdr:spPr>
        <a:xfrm>
          <a:off x="0" y="0"/>
          <a:ext cx="4876800" cy="3905250"/>
        </a:xfrm>
        <a:prstGeom prst="rect">
          <a:avLst/>
        </a:prstGeom>
      </xdr:spPr>
    </xdr:pic>
  </etc:cellImage>
  <etc:cellImage>
    <xdr:pic>
      <xdr:nvPicPr>
        <xdr:cNvPr id="15" name="ID_379C94731D4844DE915E2542DDD8FBFB" descr="core_image_url__exec_download_2413809745"/>
        <xdr:cNvPicPr/>
      </xdr:nvPicPr>
      <xdr:blipFill>
        <a:blip r:embed="rId28"/>
        <a:stretch>
          <a:fillRect/>
        </a:stretch>
      </xdr:blipFill>
      <xdr:spPr>
        <a:xfrm>
          <a:off x="0" y="0"/>
          <a:ext cx="6733540" cy="10058400"/>
        </a:xfrm>
        <a:prstGeom prst="rect">
          <a:avLst/>
        </a:prstGeom>
      </xdr:spPr>
    </xdr:pic>
  </etc:cellImage>
  <etc:cellImage>
    <xdr:pic>
      <xdr:nvPicPr>
        <xdr:cNvPr id="14" name="ID_89BD0A19F4B64D3EAD4FBB84C5C1BB8A" descr="core_image_url__exec_download_4244616015"/>
        <xdr:cNvPicPr/>
      </xdr:nvPicPr>
      <xdr:blipFill>
        <a:blip r:embed="rId29"/>
        <a:stretch>
          <a:fillRect/>
        </a:stretch>
      </xdr:blipFill>
      <xdr:spPr>
        <a:xfrm>
          <a:off x="0" y="0"/>
          <a:ext cx="4876800" cy="3448050"/>
        </a:xfrm>
        <a:prstGeom prst="rect">
          <a:avLst/>
        </a:prstGeom>
      </xdr:spPr>
    </xdr:pic>
  </etc:cellImage>
  <etc:cellImage>
    <xdr:pic>
      <xdr:nvPicPr>
        <xdr:cNvPr id="16" name="ID_6185800F1C0A4C4390205EEFEADE888A" descr="core_image_url__exec_download_2279792261"/>
        <xdr:cNvPicPr/>
      </xdr:nvPicPr>
      <xdr:blipFill>
        <a:blip r:embed="rId30"/>
        <a:stretch>
          <a:fillRect/>
        </a:stretch>
      </xdr:blipFill>
      <xdr:spPr>
        <a:xfrm>
          <a:off x="0" y="0"/>
          <a:ext cx="1800225" cy="2543175"/>
        </a:xfrm>
        <a:prstGeom prst="rect">
          <a:avLst/>
        </a:prstGeom>
      </xdr:spPr>
    </xdr:pic>
  </etc:cellImage>
  <etc:cellImage>
    <xdr:pic>
      <xdr:nvPicPr>
        <xdr:cNvPr id="69" name="ID_4FA3788BD8B841228C2876BA88D44A77" descr="core_image_url__exec_download_3457020110"/>
        <xdr:cNvPicPr/>
      </xdr:nvPicPr>
      <xdr:blipFill>
        <a:blip r:embed="rId31"/>
        <a:stretch>
          <a:fillRect/>
        </a:stretch>
      </xdr:blipFill>
      <xdr:spPr>
        <a:xfrm>
          <a:off x="0" y="0"/>
          <a:ext cx="5657850" cy="10058400"/>
        </a:xfrm>
        <a:prstGeom prst="rect">
          <a:avLst/>
        </a:prstGeom>
      </xdr:spPr>
    </xdr:pic>
  </etc:cellImage>
  <etc:cellImage>
    <xdr:pic>
      <xdr:nvPicPr>
        <xdr:cNvPr id="51" name="ID_8FFA1F7BD24144D18985114CDA2D010B" descr="core_image_url__exec_download_3600990164"/>
        <xdr:cNvPicPr/>
      </xdr:nvPicPr>
      <xdr:blipFill>
        <a:blip r:embed="rId32"/>
        <a:stretch>
          <a:fillRect/>
        </a:stretch>
      </xdr:blipFill>
      <xdr:spPr>
        <a:xfrm>
          <a:off x="0" y="0"/>
          <a:ext cx="6096000" cy="2847975"/>
        </a:xfrm>
        <a:prstGeom prst="rect">
          <a:avLst/>
        </a:prstGeom>
      </xdr:spPr>
    </xdr:pic>
  </etc:cellImage>
  <etc:cellImage>
    <xdr:pic>
      <xdr:nvPicPr>
        <xdr:cNvPr id="2" name="ID_5FE7F4A2A9C1469EA660E959AA122125" descr="core_image_url__exec_download_4250755792"/>
        <xdr:cNvPicPr/>
      </xdr:nvPicPr>
      <xdr:blipFill>
        <a:blip r:embed="rId33"/>
        <a:stretch>
          <a:fillRect/>
        </a:stretch>
      </xdr:blipFill>
      <xdr:spPr>
        <a:xfrm>
          <a:off x="0" y="0"/>
          <a:ext cx="2790825" cy="1638300"/>
        </a:xfrm>
        <a:prstGeom prst="rect">
          <a:avLst/>
        </a:prstGeom>
      </xdr:spPr>
    </xdr:pic>
  </etc:cellImage>
  <etc:cellImage>
    <xdr:pic>
      <xdr:nvPicPr>
        <xdr:cNvPr id="58" name="ID_4FECD178A9224EB09EB20866E4545B1E" descr="core_image_url__exec_download_1266601062"/>
        <xdr:cNvPicPr/>
      </xdr:nvPicPr>
      <xdr:blipFill>
        <a:blip r:embed="rId34"/>
        <a:stretch>
          <a:fillRect/>
        </a:stretch>
      </xdr:blipFill>
      <xdr:spPr>
        <a:xfrm>
          <a:off x="0" y="0"/>
          <a:ext cx="5657850" cy="10058400"/>
        </a:xfrm>
        <a:prstGeom prst="rect">
          <a:avLst/>
        </a:prstGeom>
      </xdr:spPr>
    </xdr:pic>
  </etc:cellImage>
  <etc:cellImage>
    <xdr:pic>
      <xdr:nvPicPr>
        <xdr:cNvPr id="45" name="ID_4E99B1E07DCF4ACFB342D781BEDCB780" descr="core_image_url__exec_download_3278728892"/>
        <xdr:cNvPicPr/>
      </xdr:nvPicPr>
      <xdr:blipFill>
        <a:blip r:embed="rId35"/>
        <a:stretch>
          <a:fillRect/>
        </a:stretch>
      </xdr:blipFill>
      <xdr:spPr>
        <a:xfrm>
          <a:off x="0" y="0"/>
          <a:ext cx="10058400" cy="4871720"/>
        </a:xfrm>
        <a:prstGeom prst="rect">
          <a:avLst/>
        </a:prstGeom>
      </xdr:spPr>
    </xdr:pic>
  </etc:cellImage>
  <etc:cellImage>
    <xdr:pic>
      <xdr:nvPicPr>
        <xdr:cNvPr id="43" name="ID_FC555A8F023C48789F86943D1C99BB57" descr="core_image_url__exec_download_3118099619"/>
        <xdr:cNvPicPr/>
      </xdr:nvPicPr>
      <xdr:blipFill>
        <a:blip r:embed="rId36"/>
        <a:stretch>
          <a:fillRect/>
        </a:stretch>
      </xdr:blipFill>
      <xdr:spPr>
        <a:xfrm>
          <a:off x="0" y="0"/>
          <a:ext cx="4876800" cy="3438525"/>
        </a:xfrm>
        <a:prstGeom prst="rect">
          <a:avLst/>
        </a:prstGeom>
      </xdr:spPr>
    </xdr:pic>
  </etc:cellImage>
  <etc:cellImage>
    <xdr:pic>
      <xdr:nvPicPr>
        <xdr:cNvPr id="76" name="ID_70632C1E8BD04937BCF5D4E1FB785C63" descr="core_image_url__exec_download_972783035"/>
        <xdr:cNvPicPr/>
      </xdr:nvPicPr>
      <xdr:blipFill>
        <a:blip r:embed="rId37"/>
        <a:stretch>
          <a:fillRect/>
        </a:stretch>
      </xdr:blipFill>
      <xdr:spPr>
        <a:xfrm>
          <a:off x="0" y="0"/>
          <a:ext cx="4762500" cy="4762500"/>
        </a:xfrm>
        <a:prstGeom prst="rect">
          <a:avLst/>
        </a:prstGeom>
      </xdr:spPr>
    </xdr:pic>
  </etc:cellImage>
  <etc:cellImage>
    <xdr:pic>
      <xdr:nvPicPr>
        <xdr:cNvPr id="67" name="ID_C586992F3707435285DA8EF375A33664" descr="core_image_url__exec_download_1728820143"/>
        <xdr:cNvPicPr/>
      </xdr:nvPicPr>
      <xdr:blipFill>
        <a:blip r:embed="rId38"/>
        <a:stretch>
          <a:fillRect/>
        </a:stretch>
      </xdr:blipFill>
      <xdr:spPr>
        <a:xfrm>
          <a:off x="0" y="0"/>
          <a:ext cx="5238750" cy="4467225"/>
        </a:xfrm>
        <a:prstGeom prst="rect">
          <a:avLst/>
        </a:prstGeom>
      </xdr:spPr>
    </xdr:pic>
  </etc:cellImage>
  <etc:cellImage>
    <xdr:pic>
      <xdr:nvPicPr>
        <xdr:cNvPr id="40" name="ID_F0984F150A48471884C7990378DA8F18" descr="core_image_url__exec_download_995858310"/>
        <xdr:cNvPicPr/>
      </xdr:nvPicPr>
      <xdr:blipFill>
        <a:blip r:embed="rId39"/>
        <a:stretch>
          <a:fillRect/>
        </a:stretch>
      </xdr:blipFill>
      <xdr:spPr>
        <a:xfrm>
          <a:off x="0" y="0"/>
          <a:ext cx="5657850" cy="10058400"/>
        </a:xfrm>
        <a:prstGeom prst="rect">
          <a:avLst/>
        </a:prstGeom>
      </xdr:spPr>
    </xdr:pic>
  </etc:cellImage>
</etc:cellImages>
</file>

<file path=xl/sharedStrings.xml><?xml version="1.0" encoding="utf-8"?>
<sst xmlns="http://schemas.openxmlformats.org/spreadsheetml/2006/main" count="389" uniqueCount="343">
  <si>
    <t>能力大项</t>
  </si>
  <si>
    <t>能力分项</t>
  </si>
  <si>
    <t>具体能力</t>
  </si>
  <si>
    <t>附带文件</t>
  </si>
  <si>
    <t>system prompt</t>
  </si>
  <si>
    <t>问题</t>
  </si>
  <si>
    <t>简单数据分析处理
（pandas）</t>
  </si>
  <si>
    <t>数据清洗</t>
  </si>
  <si>
    <t>去除重复项</t>
  </si>
  <si>
    <t>📄yearly_deaths_by_clinic</t>
  </si>
  <si>
    <t>You are a proficient Data Scientist who good at Data Preprocessing</t>
  </si>
  <si>
    <t>Could you help me clean the given dataset? Especially clean the duplicated data.</t>
  </si>
  <si>
    <t>📄Week 40 - US Christmas Tree Sales - 2010 to 2016</t>
  </si>
  <si>
    <t>帮我处理一下这个数据里面的重复值</t>
  </si>
  <si>
    <t>去除空值</t>
  </si>
  <si>
    <t>📄accessories_organizer</t>
  </si>
  <si>
    <t>Let's get rid of the null value</t>
  </si>
  <si>
    <t>📄ThrowbackDataThursday - 202001 - Ozone Hole</t>
  </si>
  <si>
    <t>请帮我做一下简单的数据预处理，检查空值，重复值和异常值</t>
  </si>
  <si>
    <t>去除异常值</t>
  </si>
  <si>
    <t>📄activity_clean</t>
  </si>
  <si>
    <t>Please detect and handle with outliers</t>
  </si>
  <si>
    <t>📄AI Country rank 1996-2021</t>
  </si>
  <si>
    <t>Analyse the distribution of citations and point out the outliners, then tell me the count of countries for each region</t>
  </si>
  <si>
    <t>检测一下这个数据集里面的异常值，然后对它进行处理</t>
  </si>
  <si>
    <t>数据转换</t>
  </si>
  <si>
    <t>数据格式转换</t>
  </si>
  <si>
    <t>📄tv</t>
  </si>
  <si>
    <t>Detect the columns in the dataset, convert the string into float if there is a columns of numeric value but with the type of string.</t>
  </si>
  <si>
    <t>📄Virat_Kohli_ODI</t>
  </si>
  <si>
    <t>将数据里面的日期转成YYYY-MM-DD格式</t>
  </si>
  <si>
    <t>📄Turkey_Syria_Earthquake</t>
  </si>
  <si>
    <t>Please save this file as an xls file</t>
  </si>
  <si>
    <t>数据聚合</t>
  </si>
  <si>
    <t>按某个维度聚合</t>
  </si>
  <si>
    <t>按照network对数据做聚合</t>
  </si>
  <si>
    <t>📄action</t>
  </si>
  <si>
    <t>group the data by certificate</t>
  </si>
  <si>
    <t>数据排序</t>
  </si>
  <si>
    <t>按某列或多列排序</t>
  </si>
  <si>
    <t>sort the data by average user view</t>
  </si>
  <si>
    <t>按照avg_us_viewers和ad_cost做排序</t>
  </si>
  <si>
    <t>数据筛选</t>
  </si>
  <si>
    <t>按条件筛选数据</t>
  </si>
  <si>
    <t>📄AdidasSalesdata</t>
  </si>
  <si>
    <t>Select all the data from Wisconsion and draw a pie plot by gender</t>
  </si>
  <si>
    <t>📄horror</t>
  </si>
  <si>
    <t>筛选一些时长超过120分钟且打分超过7分的电影</t>
  </si>
  <si>
    <t>数据统计</t>
  </si>
  <si>
    <t>计算统计指标：均值，总和，标准差</t>
  </si>
  <si>
    <t>📄Qatar_Lusail</t>
  </si>
  <si>
    <t>calculate the average and variance of the distance column</t>
  </si>
  <si>
    <t>📄Australia_Melbourne</t>
  </si>
  <si>
    <t>统计各列数值的均值和方差</t>
  </si>
  <si>
    <t>数据分组</t>
  </si>
  <si>
    <t>按某个列分组</t>
  </si>
  <si>
    <t>📄agents_abilities_stat</t>
  </si>
  <si>
    <t xml:space="preserve">group the data by column: Map and draw a radar graph which shows the average ability of each group </t>
  </si>
  <si>
    <t>📄insurance</t>
  </si>
  <si>
    <t>计算不同区域的保险的不同性别占比</t>
  </si>
  <si>
    <t>📄Game_of_Thrones</t>
  </si>
  <si>
    <t>Calculate Average Ratings of Episodes by Different Directors in 'Game of Thrones'</t>
  </si>
  <si>
    <t>数据关联</t>
  </si>
  <si>
    <t>两张表关联查询</t>
  </si>
  <si>
    <t>📄global_superstore_2016</t>
  </si>
  <si>
    <t>How many of the Forbes Top 100 Women are from the country with the highest number of Superstore locations?</t>
  </si>
  <si>
    <t>📄Forbes 100 Women List 2020</t>
  </si>
  <si>
    <t>两张表里有没有相同的电影？</t>
  </si>
  <si>
    <t>📄Highest grossing movies of 2022</t>
  </si>
  <si>
    <t>总结分析
（分析问答）</t>
  </si>
  <si>
    <t>数据问答/表格问答</t>
  </si>
  <si>
    <t>哪家网络公司获得超级碗转播的次数最多？</t>
  </si>
  <si>
    <t>📄war</t>
  </si>
  <si>
    <t>电影Dunkirk是哪年上映的？能告诉关于这部电影的其他信息吗？</t>
  </si>
  <si>
    <t>📄women_clothing_ecommerce_sales</t>
  </si>
  <si>
    <t xml:space="preserve"> 网上销售的女性衣服中，出现频率最高的颜色所对应的频率最高的尺码是多少？</t>
  </si>
  <si>
    <t>What the births and deaths number in the year of 1841?</t>
  </si>
  <si>
    <t>保险付费金额与性别、年龄、bmi或是否吸烟有什么关系？</t>
  </si>
  <si>
    <t>总结分析</t>
  </si>
  <si>
    <t>Summarize this data for me</t>
  </si>
  <si>
    <t>📄Video_Game_Sales</t>
  </si>
  <si>
    <t>Summarize the sales of video games</t>
  </si>
  <si>
    <t>📄202102-divvy-tripdata</t>
  </si>
  <si>
    <t>2021年2月最受欢迎的旅行终点是哪？</t>
  </si>
  <si>
    <t>📄Global YouTube Statistics</t>
  </si>
  <si>
    <t>分析一下全球最受欢迎的youtuber都是来自哪个地区？</t>
  </si>
  <si>
    <t>数据决策支持</t>
  </si>
  <si>
    <t>从分析结果做出决策或制定策略</t>
  </si>
  <si>
    <t>What Types of Videos Should I Create to Gain Popularity and Become a Top 100 YouTuber Worldwide?</t>
  </si>
  <si>
    <t>📄Google</t>
  </si>
  <si>
    <t>这是google近期的股价波动数据，我现在持有10000股google的股票，我应该继续持有还是卖出？</t>
  </si>
  <si>
    <t>复杂数据分析</t>
  </si>
  <si>
    <t>📄movies</t>
  </si>
  <si>
    <t>删除其中有空值的行，并分析不同类别的电影的分布</t>
  </si>
  <si>
    <t>📄oscars</t>
  </si>
  <si>
    <t>Processing Actor Information in the Oscars Dataset: Removing Null Values and Analyzing Which Type of Actors are More Likely to Win an Oscar</t>
  </si>
  <si>
    <t>简单机器学习
（sklearn）</t>
  </si>
  <si>
    <t>数据分类</t>
  </si>
  <si>
    <t>简单分类机器学习模型训练、分类</t>
  </si>
  <si>
    <t>📄IRIS</t>
  </si>
  <si>
    <t>训练一个简单机器学习模型，来做鸢尾花的数据作分类</t>
  </si>
  <si>
    <t>📄classify</t>
  </si>
  <si>
    <t>Train a classify model, report its precision and recall. Then save the model</t>
  </si>
  <si>
    <t>数据聚类</t>
  </si>
  <si>
    <t>聚类，发现潜在模式</t>
  </si>
  <si>
    <t>📄family</t>
  </si>
  <si>
    <t>对数据中的家庭信息做聚类分析</t>
  </si>
  <si>
    <t>📄Country Wise Airport</t>
  </si>
  <si>
    <t>Do cluster analysis on the data</t>
  </si>
  <si>
    <t>数据时序分析</t>
  </si>
  <si>
    <t>趋势分析、周期性分析</t>
  </si>
  <si>
    <t>📄regress_stocks</t>
  </si>
  <si>
    <t>Analyse the trend of the stock price</t>
  </si>
  <si>
    <t>📄2022-year-tripdata-pivot</t>
  </si>
  <si>
    <t>Deploy a time-series analyse on the given data, and write a data analyse report with figures</t>
  </si>
  <si>
    <t>📄Farm_Weather_Data</t>
  </si>
  <si>
    <t>预测农场未来的气温波动</t>
  </si>
  <si>
    <t>数据回归分析</t>
  </si>
  <si>
    <t>训练回归模型</t>
  </si>
  <si>
    <t>📄Classify_Orange Quality Data</t>
  </si>
  <si>
    <t>Explore the data, and train a machine learning model to predict the quality of orange</t>
  </si>
  <si>
    <t>📄World University Rankings 2023</t>
  </si>
  <si>
    <t>Explore the data, select and train a machine learning model to predict the university rank</t>
  </si>
  <si>
    <t>数据预测</t>
  </si>
  <si>
    <t>做时序预测</t>
  </si>
  <si>
    <t>Train a model to predict the stock price</t>
  </si>
  <si>
    <t>预测农场未来的天气变化情况</t>
  </si>
  <si>
    <t>这是一份google股价的波动数据，预测一下google未来的股价</t>
  </si>
  <si>
    <t>文本挖掘
（jieba、wordcloud）</t>
  </si>
  <si>
    <t>数据文本挖掘</t>
  </si>
  <si>
    <t>提取关键词</t>
  </si>
  <si>
    <t>📄moviereviews2</t>
  </si>
  <si>
    <t>Extract key words and draw two wordcloud on pos and neg label(use blue and red colors)</t>
  </si>
  <si>
    <t>📄重庆啤酒</t>
  </si>
  <si>
    <t>这份研报中提到哪些关键词？</t>
  </si>
  <si>
    <t>提取主题</t>
  </si>
  <si>
    <t>📄LDA</t>
  </si>
  <si>
    <t xml:space="preserve">You are a helpful assistant assigned with the multi-step task of problem-solving. The task given to you all need multi-step tool usage
                    To achieve this, you will be using an interactive coding environment equipped with a variety of tool functions to assist you throughout the process.
                    \n\nAt each turn, you should first provide your decomposition of the task and current sub-task. 
                    Then Use Tools to slove the current sub-task. 
                    If you think you have got the correct answer, you should only reply the answer without a call of tools.
                    Thus, when you see {"role":"tool","content":&lt;result&gt;} in your messages. And you believe the result is correct, you should only return reasoning process of why the result is correct 
                    and the final result this round. DO NOT CALL python_excute again!
                    Here is an example:
                    {
                    role: "user",content: "Help me analyse the dataset? the path is /home/user/data/dataset.csv"
                    },
                    {
                    role:"assistant", content:"To analyse the dataset,I have 2 subtasks.Subtask1:\n I should first understand the dataset. I will use the tool 'execute_python' to execute the code to read the dataset and print the first 5 rows of the dataset. \nSubtask2:\nAfter that, I will use the tool 'execute_python' to draw a proper graph to visualize the data. Currently,I am going to complete Subtask 1.
                    "tool_calls": [
                         {
                             "arguments":{'code':'import pandas as pd\ndata=pd.read_csv('/home/user/data/dataset.csv')\nprint(data.head())'} ,
                             "name": "excute_python",
                         }
                    ],
                    },
                    {
                    role:"tool","content":"\n----- stdout -----\n                     sentense\n0            我要去发现和欣赏生活中的美好事物\n1  我相信自己是一个有价值、有能力的人，值得被尊重和爱护\n2             我敞开心扉，接受无限好运和丰盛\n3      我用正念和感恩之心，吸引幸福和好运的连续流动\n4                  今天又是美好的一天！\n"
                    },
                    {
                    role:"assistant","content":"To analyse the dataset,I have 2 subtasks.Subtask1:\n I should first understand the dataset. I will use the tool 'execute_python' to execute the code to read the dataset and print the first 5 rows of the dataset. \nSubtask2:\nAfter that, I will use the tool 'execute_python' to draw a proper graph to visualize the data. Currently,I am going to complete Subtask 2. According to the result of step1, the dataset has one column, whose type is string, so I need to draw a wordcloud graph by python"
                    "tool_calls": [
                         {
                             "arguments":{'code':'from wordcloud import WordCloud\nimport matplotlib.pyplot as plt\nwordcloud = WordCloud()\nwordcloud.generate(data['sentense'].tolist())\nplt.savefig('wordcloud.png')\nprint("Plot saved to:wordcloud.png")'} ,
                             "name": "excute_python",
                         }
                     ],
                    },
                    {
                    role:"tool",
                    content:"Plot saved to:wordcloud.png"
                    }
                    {
                    role:"assistant",content:"I have complete all subtasks, task completed."
                    }
</t>
  </si>
  <si>
    <t>Apply a LDA analyse on the dataset</t>
  </si>
  <si>
    <t>📄guangmingbilei</t>
  </si>
  <si>
    <t>这篇小说是什么主题？</t>
  </si>
  <si>
    <t>提取情感倾向</t>
  </si>
  <si>
    <t>📄bbc_data</t>
  </si>
  <si>
    <t>Excute Sentiment Analyse on the given csv file</t>
  </si>
  <si>
    <t>词云</t>
  </si>
  <si>
    <t>画英文词云</t>
  </si>
  <si>
    <t>📄business_data</t>
  </si>
  <si>
    <t>Select a proper shape and draw a wordcloud form the title</t>
  </si>
  <si>
    <t>提取关键词并画词云</t>
  </si>
  <si>
    <t>📄entertainment_data</t>
  </si>
  <si>
    <t>Extract the keywords from content of the news and draw a wordcloud</t>
  </si>
  <si>
    <t>📄如懿传</t>
  </si>
  <si>
    <t>提取这篇小说的关键词并绘制成词云</t>
  </si>
  <si>
    <t>画图</t>
  </si>
  <si>
    <t>拆线图</t>
  </si>
  <si>
    <t>📄Tea_export</t>
  </si>
  <si>
    <t>A line chart for China tea_export</t>
  </si>
  <si>
    <t>📄summer_paralympics</t>
  </si>
  <si>
    <t>A line chart plotting the change in the number of Australian gold medals at each Olympic Games</t>
  </si>
  <si>
    <t>绘制不同大洲的茶出口量随时间变化的曲线</t>
  </si>
  <si>
    <t>柱状图</t>
  </si>
  <si>
    <t>📄sales_data</t>
  </si>
  <si>
    <t>对各个产品的销量绘制一个柱状图</t>
  </si>
  <si>
    <t>帮我画图分析一下哪些类型的油管视频更受欢迎</t>
  </si>
  <si>
    <t>饼状图</t>
  </si>
  <si>
    <t>📄HR_Analytics</t>
  </si>
  <si>
    <t>分析员工的受教育程度，做画饼状图分析</t>
  </si>
  <si>
    <t>📄Invoices</t>
  </si>
  <si>
    <t>Which Meals Do These Invoices Primarily Originate From? Analyzing with a Pie Chart</t>
  </si>
  <si>
    <t>散点图</t>
  </si>
  <si>
    <t>📄Azerbaijan_Baku</t>
  </si>
  <si>
    <t>绘制X和Y的散点图</t>
  </si>
  <si>
    <t>Creating a Scatter Plot of Age vs BMI after Removing Null Values in the Data</t>
  </si>
  <si>
    <t>雷达图</t>
  </si>
  <si>
    <t>📄radar</t>
  </si>
  <si>
    <t xml:space="preserve">Read the data set and Draw a radar graph </t>
  </si>
  <si>
    <t>画多图</t>
  </si>
  <si>
    <t>帮我画两张图，左边的图是年龄与bmi的散点图，然后计算不同年龄的平均保险金额，并在右边绘制一条随着年龄增长保险金额变化的曲线</t>
  </si>
  <si>
    <t>After Data Cleaning, Plotting Two Graphs: A Line Chart Showing the Variation of Google Closing Prices over Time, and a Bar Chart Representing the Average Closing Prices per Year</t>
  </si>
  <si>
    <t>函数分析图</t>
  </si>
  <si>
    <t>绘制正弦和余弦函数的图像，并分析其周期性</t>
  </si>
  <si>
    <t>Could you please tell me what is the max value of y? y = - 2 * x * x + 4 * x + 100. Make a plot to show the curve of y.</t>
  </si>
  <si>
    <t>文档处理
（pandoc）</t>
  </si>
  <si>
    <t>格式转换</t>
  </si>
  <si>
    <t>文档格式转换</t>
  </si>
  <si>
    <t>📄wta_matches_qual_itf_1975</t>
  </si>
  <si>
    <t>把这个文件转为excel格式</t>
  </si>
  <si>
    <t>📄starcoder2paper</t>
  </si>
  <si>
    <t>could you please help to save this file as a docx file</t>
  </si>
  <si>
    <t>总结摘要</t>
  </si>
  <si>
    <t>提取文本+总结摘要/分析</t>
  </si>
  <si>
    <t>📄WizardMath_Paper</t>
  </si>
  <si>
    <t>summarize this paper, and what is the main contributions of this paper</t>
  </si>
  <si>
    <t>读一下这篇小说的前1万字，告诉我这篇小说讲了什么</t>
  </si>
  <si>
    <t>图片处理
（PIL、opencv-python、moviepy）</t>
  </si>
  <si>
    <t>图像处理</t>
  </si>
  <si>
    <t>调整大小</t>
  </si>
  <si>
    <t>resize this image to 224 * 224</t>
  </si>
  <si>
    <t>我需要一张1000*500大小的图片</t>
  </si>
  <si>
    <t>旋转</t>
  </si>
  <si>
    <t>向左旋转90度</t>
  </si>
  <si>
    <t>Flip this image vertically.</t>
  </si>
  <si>
    <t>turn this image up to down</t>
  </si>
  <si>
    <t>裁剪</t>
  </si>
  <si>
    <t>把这张图沿横向等分成四份</t>
  </si>
  <si>
    <t>截取这张图的上半部分，取一个方图</t>
  </si>
  <si>
    <t>Crop a 300*300 area from the center of this image</t>
  </si>
  <si>
    <t>翻转</t>
  </si>
  <si>
    <t>把这张图左右翻转</t>
  </si>
  <si>
    <t>Flip this image horizontally</t>
  </si>
  <si>
    <t>删除背景</t>
  </si>
  <si>
    <t xml:space="preserve">
Remove the background of this image</t>
  </si>
  <si>
    <t>删除这张图的背景，只保留前景</t>
  </si>
  <si>
    <t>提取图片颜色板</t>
  </si>
  <si>
    <t>提取这张图的色板</t>
  </si>
  <si>
    <t>Extract the color map from this image</t>
  </si>
  <si>
    <t>图像增强</t>
  </si>
  <si>
    <t>调整亮度</t>
  </si>
  <si>
    <t>把亮度调低</t>
  </si>
  <si>
    <t>Increase the brightness of this image</t>
  </si>
  <si>
    <t>对比度</t>
  </si>
  <si>
    <t>Decrease the contrast of this image</t>
  </si>
  <si>
    <t>增加这张图片的对比度</t>
  </si>
  <si>
    <t>饱和度</t>
  </si>
  <si>
    <t>降低这张图的饱和度</t>
  </si>
  <si>
    <t>Increase the saturation of this image</t>
  </si>
  <si>
    <t>图像滤镜</t>
  </si>
  <si>
    <t>模糊</t>
  </si>
  <si>
    <t>给这张图加高斯模糊</t>
  </si>
  <si>
    <t>add Poisson Noise to the picture</t>
  </si>
  <si>
    <t>把图片转成灰色</t>
  </si>
  <si>
    <t>边缘检测</t>
  </si>
  <si>
    <t>检测汽车的边缘</t>
  </si>
  <si>
    <t>Detect the edges of the human body</t>
  </si>
  <si>
    <t>图像合成</t>
  </si>
  <si>
    <t>多图拼接</t>
  </si>
  <si>
    <t>把下面两张图拼成一个</t>
  </si>
  <si>
    <t>concat the following two images vertically</t>
  </si>
  <si>
    <t>不同图层拼接</t>
  </si>
  <si>
    <t>以第一张图为背景，把第二张图放在上层</t>
  </si>
  <si>
    <t>文字渲染</t>
  </si>
  <si>
    <t>文本渲染</t>
  </si>
  <si>
    <t>在图片上添加“鸡同鸭讲”的文字</t>
  </si>
  <si>
    <t>add title "Map of the Middle East Situation" in color red</t>
  </si>
  <si>
    <t>图片格式转换</t>
  </si>
  <si>
    <t>convert the picture to jpeg format</t>
  </si>
  <si>
    <t>save this image to pdf file</t>
  </si>
  <si>
    <t>gif转视频</t>
  </si>
  <si>
    <t>turn this gif into video</t>
  </si>
  <si>
    <t>把这个动图转为视频</t>
  </si>
  <si>
    <t>作图
（graphviz、networkx、wordcloud、pyqrcode）</t>
  </si>
  <si>
    <t>特殊形状</t>
  </si>
  <si>
    <t>画心形</t>
  </si>
  <si>
    <t>帮我画一个心形图案</t>
  </si>
  <si>
    <t>draw a cute cat for me</t>
  </si>
  <si>
    <t>二维码</t>
  </si>
  <si>
    <t>生成二维码</t>
  </si>
  <si>
    <t>make a qrcode which links to www.modelbest.cn</t>
  </si>
  <si>
    <t>创建一个二维码，扫描后显示的内容是滕王阁序全文</t>
  </si>
  <si>
    <t>以这张图为背景，创建一个二维码，要求中间是红色，四角是蓝色的渐变色，扫描后指向的内容是</t>
  </si>
  <si>
    <t>draw a QRCode and use this image as  a logo at the center of the qrcode</t>
  </si>
  <si>
    <t>画词云</t>
  </si>
  <si>
    <t>set the background color to white, and draw a image-colored wordcloud picture</t>
  </si>
  <si>
    <t>📄baike_text</t>
  </si>
  <si>
    <t>提取这张图的前景与背景，并以此为背景，根据文件中的文本画一个词云，要求词的大小与词频相关</t>
  </si>
  <si>
    <t>📄llama2</t>
  </si>
  <si>
    <t>网页搜索和爬虫</t>
  </si>
  <si>
    <t>数据抓取</t>
  </si>
  <si>
    <t>抓取数据并转换格式</t>
  </si>
  <si>
    <t>Extracting Key Information of FaceWall Intelligence Company from Baidu Baike and Saving it as an Excel File</t>
  </si>
  <si>
    <t>从huggingface上查找rag相关的数据集，把下载量前三的数据集下载下来，保存为每行一个Json的格式，每个json需要有role和content字段，role字段可以是system, user, assistant或knowledge，content字段是具体的内容。</t>
  </si>
  <si>
    <t>OCR（paddleocr、PyPDF）</t>
  </si>
  <si>
    <t>针对图片或文档问答</t>
  </si>
  <si>
    <t>总结内容</t>
  </si>
  <si>
    <t>summarize this paper, and tell me the main contributions of this work</t>
  </si>
  <si>
    <t>这几个问题，文件的content可能都超长了，需要截取关键页面，修改一下文件内容</t>
  </si>
  <si>
    <t>📄新希望</t>
  </si>
  <si>
    <t>这篇研报的核心观点是什么？</t>
  </si>
  <si>
    <t>回答问题</t>
  </si>
  <si>
    <t>📄2401.02954v1</t>
  </si>
  <si>
    <t>How much higher is the rating of the Deepseek model compared to Llama2 on Humaneval?</t>
  </si>
  <si>
    <t>重庆啤酒2024年Q1净利同比增长多少？</t>
  </si>
  <si>
    <t>数学求解
（sympy、numpy、scipy）</t>
  </si>
  <si>
    <t>数学求解</t>
  </si>
  <si>
    <t>简单计算</t>
  </si>
  <si>
    <t>2的1000次方是多少？</t>
  </si>
  <si>
    <t>1到10000的倒数之和是多少，保留10位小数</t>
  </si>
  <si>
    <t>求积分</t>
  </si>
  <si>
    <t>假设函数为f(x)=x+1,求在[1, 2]上的积分</t>
  </si>
  <si>
    <t>一根金属棒，在不同长度位置的密度不同。其密度与长度关系为p(x)=2x^2+3x+6(kg/m)，其中x是其长度。求这根金属棒的质量M。</t>
  </si>
  <si>
    <t>求导</t>
  </si>
  <si>
    <t>求x^3+2x^2+3x+4的所有极大值和极小值</t>
  </si>
  <si>
    <t>求二阶导：y=2x+1+1/(x+1)</t>
  </si>
  <si>
    <t>简单程序开发（pygame、html）</t>
  </si>
  <si>
    <t>简单游戏开发</t>
  </si>
  <si>
    <t>用python写一个贪吃蛇</t>
  </si>
  <si>
    <t>write a flappy bird html demo</t>
  </si>
  <si>
    <t>简单网页开发</t>
  </si>
  <si>
    <t>📄Geoffrey Hinton</t>
  </si>
  <si>
    <t>design a website for geoffrey hinton</t>
  </si>
  <si>
    <t>📄面壁智能</t>
  </si>
  <si>
    <t>这是面壁智能的一些信息，请为这家公司设计一个网站主页</t>
  </si>
  <si>
    <t>音频处理</t>
  </si>
  <si>
    <t>Help me convert the WAV file to MP3 file</t>
  </si>
  <si>
    <t>cut the first 30 seconds of the audio file and save it to a new file</t>
  </si>
  <si>
    <t xml:space="preserve">enhance the volume </t>
  </si>
  <si>
    <t>检测音频中的静音部分，自动将音频文件分割成多个片段</t>
  </si>
  <si>
    <t>大类</t>
  </si>
  <si>
    <t>交互式任务</t>
  </si>
  <si>
    <t>帮用户订机票，需要出发地、目的地、日期信息</t>
  </si>
  <si>
    <t>帮用户订酒店，需要姓名、房间大小、是否靠窗、是否需要早餐、日期等信息</t>
  </si>
  <si>
    <t>根据用户需要查询CRM系统</t>
  </si>
  <si>
    <t>固定模式调用</t>
  </si>
  <si>
    <t>固定调用顺序</t>
  </si>
  <si>
    <t>你要帮公司老板制定年度目标，先从CRM系统里取出过去两年的业绩数据，再根据增长率计算明年目标，最后发给老板</t>
  </si>
  <si>
    <t>先把冰箱门打开，再把大象放进去，最后把冰箱门关上</t>
  </si>
  <si>
    <t>条件调用</t>
  </si>
  <si>
    <t>先查一下天气，天气是晴再订机票</t>
  </si>
  <si>
    <t>用户如果问电脑相关问题，调用search_computer接口查询，如果问手机相关问题，调用search_cellphone接口</t>
  </si>
  <si>
    <t>模型自主调用</t>
  </si>
  <si>
    <t>ReAct</t>
  </si>
  <si>
    <t>搜索类工具</t>
  </si>
  <si>
    <t>你可以调用搜索来帮忙解答用户问题。</t>
  </si>
  <si>
    <t>你可以通过调用搜索、后退、点击、添加到reference等接口帮助用户解决问题。</t>
  </si>
  <si>
    <t>代码类工具</t>
  </si>
  <si>
    <t>反复调用代码工具，帮助用户解决问题</t>
  </si>
  <si>
    <t>多模态类工具</t>
  </si>
  <si>
    <t>多工具混合调用</t>
  </si>
  <si>
    <t>Model</t>
  </si>
  <si>
    <t>Pass Rate</t>
  </si>
  <si>
    <t>Success Rate</t>
  </si>
  <si>
    <t>Avg Step</t>
  </si>
  <si>
    <t>human_eval</t>
  </si>
  <si>
    <t>GPT-4(Prompt)</t>
  </si>
  <si>
    <t>GPT-4(FC)</t>
  </si>
  <si>
    <t xml:space="preserve">bad case:   plt.imshow(cv2.cvtColor(result, cv2.COLOR_BGR2RGB)))
</t>
  </si>
  <si>
    <t>GPT-3.5(FC)</t>
  </si>
  <si>
    <t>GPT-3.5(Prompt)</t>
  </si>
  <si>
    <t>Qwen1.5-32B-Chat(Prompt)</t>
  </si>
  <si>
    <t>Qwen1.5-32B-our_old_sft(Prompt)</t>
  </si>
  <si>
    <t>Qwen1.5-32B-our_old_sft+rag+functioncall(FC)</t>
  </si>
  <si>
    <t>llama3 8b instruct(Prompt)</t>
  </si>
  <si>
    <t>llama3 8b ours</t>
  </si>
</sst>
</file>

<file path=xl/styles.xml><?xml version="1.0" encoding="utf-8"?>
<styleSheet xmlns="http://schemas.openxmlformats.org/spreadsheetml/2006/main">
  <numFmts count="31">
    <numFmt numFmtId="176" formatCode="[DBNum1][$-804]yyyy&quot;年&quot;m&quot;月&quot;"/>
    <numFmt numFmtId="6" formatCode="&quot;￥&quot;#,##0;[Red]&quot;￥&quot;\-#,##0"/>
    <numFmt numFmtId="23" formatCode="\$#,##0_);\(\$#,##0\)"/>
    <numFmt numFmtId="177" formatCode="#\ ??/??"/>
    <numFmt numFmtId="178" formatCode="#\ ?/?"/>
    <numFmt numFmtId="26" formatCode="\$#,##0.00_);[Red]\(\$#,##0.00\)"/>
    <numFmt numFmtId="179" formatCode="[$-804]aaa"/>
    <numFmt numFmtId="180" formatCode="mmmmm\-yy"/>
    <numFmt numFmtId="181" formatCode="[DBNum1][$-804]yyyy&quot;年&quot;m&quot;月&quot;d&quot;日&quot;"/>
    <numFmt numFmtId="182" formatCode="m/d"/>
    <numFmt numFmtId="183" formatCode="[DBNum1]上午/下午h&quot;时&quot;mm&quot;分&quot;"/>
    <numFmt numFmtId="184" formatCode="[DBNum1][$-804]m&quot;月&quot;d&quot;日&quot;"/>
    <numFmt numFmtId="7" formatCode="&quot;￥&quot;#,##0.00;&quot;￥&quot;\-#,##0.00"/>
    <numFmt numFmtId="8" formatCode="&quot;￥&quot;#,##0.00;[Red]&quot;￥&quot;\-#,##0.00"/>
    <numFmt numFmtId="185" formatCode="[$-804]aaaa"/>
    <numFmt numFmtId="186" formatCode="yyyy/m/d\ h:mm\ AM/PM"/>
    <numFmt numFmtId="187" formatCode="h:mm:ss\ AM/PM"/>
    <numFmt numFmtId="188" formatCode="yy/m/d"/>
    <numFmt numFmtId="189" formatCode="mm/dd/yy"/>
    <numFmt numFmtId="24" formatCode="\$#,##0_);[Red]\(\$#,##0\)"/>
    <numFmt numFmtId="190" formatCode="dd\-mmm\-yy"/>
    <numFmt numFmtId="191" formatCode="mmmmm"/>
    <numFmt numFmtId="5" formatCode="&quot;￥&quot;#,##0;&quot;￥&quot;\-#,##0"/>
    <numFmt numFmtId="192" formatCode="mmmm\-yy"/>
    <numFmt numFmtId="41" formatCode="_ * #,##0_ ;_ * \-#,##0_ ;_ * &quot;-&quot;_ ;_ @_ "/>
    <numFmt numFmtId="193" formatCode="h:mm\ AM/PM"/>
    <numFmt numFmtId="25" formatCode="\$#,##0.00_);\(\$#,##0.00\)"/>
    <numFmt numFmtId="194" formatCode="[DBNum1]h&quot;时&quot;mm&quot;分&quot;"/>
    <numFmt numFmtId="42" formatCode="_ &quot;￥&quot;* #,##0_ ;_ &quot;￥&quot;* \-#,##0_ ;_ &quot;￥&quot;* &quot;-&quot;_ ;_ @_ "/>
    <numFmt numFmtId="44" formatCode="_ &quot;￥&quot;* #,##0.00_ ;_ &quot;￥&quot;* \-#,##0.00_ ;_ &quot;￥&quot;* &quot;-&quot;??_ ;_ @_ "/>
    <numFmt numFmtId="43" formatCode="_ * #,##0.00_ ;_ * \-#,##0.00_ ;_ * &quot;-&quot;??_ ;_ @_ "/>
  </numFmts>
  <fonts count="25">
    <font>
      <sz val="11"/>
      <color theme="1"/>
      <name val="微软雅黑"/>
      <charset val="134"/>
    </font>
    <font>
      <sz val="10"/>
      <color theme="1"/>
      <name val="微软雅黑"/>
      <charset val="134"/>
    </font>
    <font>
      <sz val="10"/>
      <color rgb="FF000000"/>
      <name val="微软雅黑"/>
      <charset val="134"/>
    </font>
    <font>
      <sz val="12"/>
      <color theme="1"/>
      <name val="微软雅黑"/>
      <charset val="134"/>
    </font>
    <font>
      <sz val="12"/>
      <color rgb="FF000000"/>
      <name val="微软雅黑"/>
      <charset val="134"/>
    </font>
    <font>
      <sz val="13.5"/>
      <color rgb="FF000000"/>
      <name val="Arial"/>
      <charset val="134"/>
    </font>
    <font>
      <sz val="11"/>
      <color rgb="FFFA7D00"/>
      <name val="宋体"/>
      <charset val="0"/>
      <scheme val="minor"/>
    </font>
    <font>
      <sz val="11"/>
      <color theme="1"/>
      <name val="宋体"/>
      <charset val="0"/>
      <scheme val="minor"/>
    </font>
    <font>
      <b/>
      <sz val="11"/>
      <color theme="3"/>
      <name val="宋体"/>
      <charset val="134"/>
      <scheme val="minor"/>
    </font>
    <font>
      <b/>
      <sz val="13"/>
      <color theme="3"/>
      <name val="宋体"/>
      <charset val="134"/>
      <scheme val="minor"/>
    </font>
    <font>
      <sz val="11"/>
      <color theme="0"/>
      <name val="宋体"/>
      <charset val="0"/>
      <scheme val="minor"/>
    </font>
    <font>
      <i/>
      <sz val="11"/>
      <color rgb="FF7F7F7F"/>
      <name val="宋体"/>
      <charset val="0"/>
      <scheme val="minor"/>
    </font>
    <font>
      <b/>
      <sz val="18"/>
      <color theme="3"/>
      <name val="宋体"/>
      <charset val="134"/>
      <scheme val="minor"/>
    </font>
    <font>
      <u/>
      <sz val="11"/>
      <color rgb="FF800080"/>
      <name val="宋体"/>
      <charset val="0"/>
      <scheme val="minor"/>
    </font>
    <font>
      <u/>
      <sz val="11"/>
      <color rgb="FF0000FF"/>
      <name val="宋体"/>
      <charset val="0"/>
      <scheme val="minor"/>
    </font>
    <font>
      <b/>
      <sz val="15"/>
      <color theme="3"/>
      <name val="宋体"/>
      <charset val="134"/>
      <scheme val="minor"/>
    </font>
    <font>
      <sz val="11"/>
      <color rgb="FF9C0006"/>
      <name val="宋体"/>
      <charset val="0"/>
      <scheme val="minor"/>
    </font>
    <font>
      <sz val="11"/>
      <color rgb="FF006100"/>
      <name val="宋体"/>
      <charset val="0"/>
      <scheme val="minor"/>
    </font>
    <font>
      <b/>
      <sz val="11"/>
      <color rgb="FF3F3F3F"/>
      <name val="宋体"/>
      <charset val="0"/>
      <scheme val="minor"/>
    </font>
    <font>
      <sz val="11"/>
      <color rgb="FF9C6500"/>
      <name val="宋体"/>
      <charset val="0"/>
      <scheme val="minor"/>
    </font>
    <font>
      <b/>
      <sz val="11"/>
      <color rgb="FFFA7D00"/>
      <name val="宋体"/>
      <charset val="0"/>
      <scheme val="minor"/>
    </font>
    <font>
      <sz val="11"/>
      <color rgb="FFFF0000"/>
      <name val="宋体"/>
      <charset val="0"/>
      <scheme val="minor"/>
    </font>
    <font>
      <b/>
      <sz val="11"/>
      <color theme="1"/>
      <name val="宋体"/>
      <charset val="0"/>
      <scheme val="minor"/>
    </font>
    <font>
      <b/>
      <sz val="11"/>
      <color rgb="FFFFFFFF"/>
      <name val="宋体"/>
      <charset val="0"/>
      <scheme val="minor"/>
    </font>
    <font>
      <sz val="11"/>
      <color rgb="FF3F3F76"/>
      <name val="宋体"/>
      <charset val="0"/>
      <scheme val="minor"/>
    </font>
  </fonts>
  <fills count="33">
    <fill>
      <patternFill patternType="none"/>
    </fill>
    <fill>
      <patternFill patternType="gray125"/>
    </fill>
    <fill>
      <patternFill patternType="solid">
        <fgColor theme="4" tint="0.599993896298105"/>
        <bgColor indexed="64"/>
      </patternFill>
    </fill>
    <fill>
      <patternFill patternType="solid">
        <fgColor theme="8"/>
        <bgColor indexed="64"/>
      </patternFill>
    </fill>
    <fill>
      <patternFill patternType="solid">
        <fgColor theme="9" tint="0.799981688894314"/>
        <bgColor indexed="64"/>
      </patternFill>
    </fill>
    <fill>
      <patternFill patternType="solid">
        <fgColor rgb="FFFFFFCC"/>
        <bgColor indexed="64"/>
      </patternFill>
    </fill>
    <fill>
      <patternFill patternType="solid">
        <fgColor theme="5" tint="0.399975585192419"/>
        <bgColor indexed="64"/>
      </patternFill>
    </fill>
    <fill>
      <patternFill patternType="solid">
        <fgColor theme="7" tint="0.599993896298105"/>
        <bgColor indexed="64"/>
      </patternFill>
    </fill>
    <fill>
      <patternFill patternType="solid">
        <fgColor theme="6" tint="0.399975585192419"/>
        <bgColor indexed="64"/>
      </patternFill>
    </fill>
    <fill>
      <patternFill patternType="solid">
        <fgColor theme="5" tint="0.799981688894314"/>
        <bgColor indexed="64"/>
      </patternFill>
    </fill>
    <fill>
      <patternFill patternType="solid">
        <fgColor rgb="FFFFC7CE"/>
        <bgColor indexed="64"/>
      </patternFill>
    </fill>
    <fill>
      <patternFill patternType="solid">
        <fgColor theme="8" tint="0.399975585192419"/>
        <bgColor indexed="64"/>
      </patternFill>
    </fill>
    <fill>
      <patternFill patternType="solid">
        <fgColor rgb="FFC6EFCE"/>
        <bgColor indexed="64"/>
      </patternFill>
    </fill>
    <fill>
      <patternFill patternType="solid">
        <fgColor rgb="FFF2F2F2"/>
        <bgColor indexed="64"/>
      </patternFill>
    </fill>
    <fill>
      <patternFill patternType="solid">
        <fgColor rgb="FFFFEB9C"/>
        <bgColor indexed="64"/>
      </patternFill>
    </fill>
    <fill>
      <patternFill patternType="solid">
        <fgColor theme="9" tint="0.599993896298105"/>
        <bgColor indexed="64"/>
      </patternFill>
    </fill>
    <fill>
      <patternFill patternType="solid">
        <fgColor theme="7" tint="0.399975585192419"/>
        <bgColor indexed="64"/>
      </patternFill>
    </fill>
    <fill>
      <patternFill patternType="solid">
        <fgColor theme="9"/>
        <bgColor indexed="64"/>
      </patternFill>
    </fill>
    <fill>
      <patternFill patternType="solid">
        <fgColor theme="8" tint="0.799981688894314"/>
        <bgColor indexed="64"/>
      </patternFill>
    </fill>
    <fill>
      <patternFill patternType="solid">
        <fgColor theme="5"/>
        <bgColor indexed="64"/>
      </patternFill>
    </fill>
    <fill>
      <patternFill patternType="solid">
        <fgColor theme="4" tint="0.399975585192419"/>
        <bgColor indexed="64"/>
      </patternFill>
    </fill>
    <fill>
      <patternFill patternType="solid">
        <fgColor theme="6" tint="0.599993896298105"/>
        <bgColor indexed="64"/>
      </patternFill>
    </fill>
    <fill>
      <patternFill patternType="solid">
        <fgColor rgb="FFA5A5A5"/>
        <bgColor indexed="64"/>
      </patternFill>
    </fill>
    <fill>
      <patternFill patternType="solid">
        <fgColor rgb="FFFFCC99"/>
        <bgColor indexed="64"/>
      </patternFill>
    </fill>
    <fill>
      <patternFill patternType="solid">
        <fgColor theme="4"/>
        <bgColor indexed="64"/>
      </patternFill>
    </fill>
    <fill>
      <patternFill patternType="solid">
        <fgColor theme="6"/>
        <bgColor indexed="64"/>
      </patternFill>
    </fill>
    <fill>
      <patternFill patternType="solid">
        <fgColor theme="6" tint="0.799981688894314"/>
        <bgColor indexed="64"/>
      </patternFill>
    </fill>
    <fill>
      <patternFill patternType="solid">
        <fgColor theme="5" tint="0.599993896298105"/>
        <bgColor indexed="64"/>
      </patternFill>
    </fill>
    <fill>
      <patternFill patternType="solid">
        <fgColor theme="7" tint="0.799981688894314"/>
        <bgColor indexed="64"/>
      </patternFill>
    </fill>
    <fill>
      <patternFill patternType="solid">
        <fgColor theme="9" tint="0.399975585192419"/>
        <bgColor indexed="64"/>
      </patternFill>
    </fill>
    <fill>
      <patternFill patternType="solid">
        <fgColor theme="7"/>
        <bgColor indexed="64"/>
      </patternFill>
    </fill>
    <fill>
      <patternFill patternType="solid">
        <fgColor theme="8" tint="0.599993896298105"/>
        <bgColor indexed="64"/>
      </patternFill>
    </fill>
    <fill>
      <patternFill patternType="solid">
        <fgColor theme="4" tint="0.799981688894314"/>
        <bgColor indexed="64"/>
      </patternFill>
    </fill>
  </fills>
  <borders count="9">
    <border>
      <left/>
      <right/>
      <top/>
      <bottom/>
      <diagonal/>
    </border>
    <border>
      <left/>
      <right/>
      <top/>
      <bottom style="double">
        <color rgb="FFFF8001"/>
      </bottom>
      <diagonal/>
    </border>
    <border>
      <left/>
      <right/>
      <top/>
      <bottom style="medium">
        <color theme="4" tint="0.499984740745262"/>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
      <left style="double">
        <color rgb="FF3F3F3F"/>
      </left>
      <right style="double">
        <color rgb="FF3F3F3F"/>
      </right>
      <top style="double">
        <color rgb="FF3F3F3F"/>
      </top>
      <bottom style="double">
        <color rgb="FF3F3F3F"/>
      </bottom>
      <diagonal/>
    </border>
  </borders>
  <cellStyleXfs count="49">
    <xf numFmtId="0" fontId="0" fillId="0" borderId="0">
      <alignment vertical="center"/>
    </xf>
    <xf numFmtId="0" fontId="10" fillId="29" borderId="0" applyNumberFormat="0" applyBorder="0" applyAlignment="0" applyProtection="0">
      <alignment vertical="center"/>
    </xf>
    <xf numFmtId="0" fontId="7" fillId="28" borderId="0" applyNumberFormat="0" applyBorder="0" applyAlignment="0" applyProtection="0">
      <alignment vertical="center"/>
    </xf>
    <xf numFmtId="0" fontId="10" fillId="30" borderId="0" applyNumberFormat="0" applyBorder="0" applyAlignment="0" applyProtection="0">
      <alignment vertical="center"/>
    </xf>
    <xf numFmtId="0" fontId="24" fillId="23" borderId="6" applyNumberFormat="0" applyAlignment="0" applyProtection="0">
      <alignment vertical="center"/>
    </xf>
    <xf numFmtId="0" fontId="7" fillId="21" borderId="0" applyNumberFormat="0" applyBorder="0" applyAlignment="0" applyProtection="0">
      <alignment vertical="center"/>
    </xf>
    <xf numFmtId="0" fontId="7" fillId="26" borderId="0" applyNumberFormat="0" applyBorder="0" applyAlignment="0" applyProtection="0">
      <alignment vertical="center"/>
    </xf>
    <xf numFmtId="44" fontId="0" fillId="0" borderId="0" applyFont="0" applyFill="0" applyBorder="0" applyAlignment="0" applyProtection="0">
      <alignment vertical="center"/>
    </xf>
    <xf numFmtId="0" fontId="10" fillId="25" borderId="0" applyNumberFormat="0" applyBorder="0" applyAlignment="0" applyProtection="0">
      <alignment vertical="center"/>
    </xf>
    <xf numFmtId="9" fontId="0" fillId="0" borderId="0" applyFont="0" applyFill="0" applyBorder="0" applyAlignment="0" applyProtection="0">
      <alignment vertical="center"/>
    </xf>
    <xf numFmtId="0" fontId="10" fillId="6" borderId="0" applyNumberFormat="0" applyBorder="0" applyAlignment="0" applyProtection="0">
      <alignment vertical="center"/>
    </xf>
    <xf numFmtId="0" fontId="10" fillId="11" borderId="0" applyNumberFormat="0" applyBorder="0" applyAlignment="0" applyProtection="0">
      <alignment vertical="center"/>
    </xf>
    <xf numFmtId="0" fontId="10" fillId="19" borderId="0" applyNumberFormat="0" applyBorder="0" applyAlignment="0" applyProtection="0">
      <alignment vertical="center"/>
    </xf>
    <xf numFmtId="0" fontId="10" fillId="20" borderId="0" applyNumberFormat="0" applyBorder="0" applyAlignment="0" applyProtection="0">
      <alignment vertical="center"/>
    </xf>
    <xf numFmtId="0" fontId="10" fillId="16" borderId="0" applyNumberFormat="0" applyBorder="0" applyAlignment="0" applyProtection="0">
      <alignment vertical="center"/>
    </xf>
    <xf numFmtId="0" fontId="20" fillId="13" borderId="6" applyNumberFormat="0" applyAlignment="0" applyProtection="0">
      <alignment vertical="center"/>
    </xf>
    <xf numFmtId="0" fontId="10" fillId="24" borderId="0" applyNumberFormat="0" applyBorder="0" applyAlignment="0" applyProtection="0">
      <alignment vertical="center"/>
    </xf>
    <xf numFmtId="0" fontId="19" fillId="14" borderId="0" applyNumberFormat="0" applyBorder="0" applyAlignment="0" applyProtection="0">
      <alignment vertical="center"/>
    </xf>
    <xf numFmtId="0" fontId="7" fillId="18" borderId="0" applyNumberFormat="0" applyBorder="0" applyAlignment="0" applyProtection="0">
      <alignment vertical="center"/>
    </xf>
    <xf numFmtId="0" fontId="17" fillId="12" borderId="0" applyNumberFormat="0" applyBorder="0" applyAlignment="0" applyProtection="0">
      <alignment vertical="center"/>
    </xf>
    <xf numFmtId="0" fontId="7" fillId="32" borderId="0" applyNumberFormat="0" applyBorder="0" applyAlignment="0" applyProtection="0">
      <alignment vertical="center"/>
    </xf>
    <xf numFmtId="0" fontId="22" fillId="0" borderId="7" applyNumberFormat="0" applyFill="0" applyAlignment="0" applyProtection="0">
      <alignment vertical="center"/>
    </xf>
    <xf numFmtId="0" fontId="16" fillId="10" borderId="0" applyNumberFormat="0" applyBorder="0" applyAlignment="0" applyProtection="0">
      <alignment vertical="center"/>
    </xf>
    <xf numFmtId="0" fontId="23" fillId="22" borderId="8" applyNumberFormat="0" applyAlignment="0" applyProtection="0">
      <alignment vertical="center"/>
    </xf>
    <xf numFmtId="0" fontId="18" fillId="13" borderId="5" applyNumberFormat="0" applyAlignment="0" applyProtection="0">
      <alignment vertical="center"/>
    </xf>
    <xf numFmtId="0" fontId="15" fillId="0" borderId="3" applyNumberFormat="0" applyFill="0" applyAlignment="0" applyProtection="0">
      <alignment vertical="center"/>
    </xf>
    <xf numFmtId="0" fontId="11" fillId="0" borderId="0" applyNumberFormat="0" applyFill="0" applyBorder="0" applyAlignment="0" applyProtection="0">
      <alignment vertical="center"/>
    </xf>
    <xf numFmtId="0" fontId="7" fillId="9" borderId="0" applyNumberFormat="0" applyBorder="0" applyAlignment="0" applyProtection="0">
      <alignment vertical="center"/>
    </xf>
    <xf numFmtId="0" fontId="8" fillId="0" borderId="0" applyNumberFormat="0" applyFill="0" applyBorder="0" applyAlignment="0" applyProtection="0">
      <alignment vertical="center"/>
    </xf>
    <xf numFmtId="42" fontId="0" fillId="0" borderId="0" applyFont="0" applyFill="0" applyBorder="0" applyAlignment="0" applyProtection="0">
      <alignment vertical="center"/>
    </xf>
    <xf numFmtId="0" fontId="7" fillId="7" borderId="0" applyNumberFormat="0" applyBorder="0" applyAlignment="0" applyProtection="0">
      <alignment vertical="center"/>
    </xf>
    <xf numFmtId="43" fontId="0" fillId="0" borderId="0" applyFont="0" applyFill="0" applyBorder="0" applyAlignment="0" applyProtection="0">
      <alignment vertical="center"/>
    </xf>
    <xf numFmtId="0" fontId="13"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7" fillId="27" borderId="0" applyNumberFormat="0" applyBorder="0" applyAlignment="0" applyProtection="0">
      <alignment vertical="center"/>
    </xf>
    <xf numFmtId="0" fontId="21" fillId="0" borderId="0" applyNumberFormat="0" applyFill="0" applyBorder="0" applyAlignment="0" applyProtection="0">
      <alignment vertical="center"/>
    </xf>
    <xf numFmtId="0" fontId="10" fillId="8" borderId="0" applyNumberFormat="0" applyBorder="0" applyAlignment="0" applyProtection="0">
      <alignment vertical="center"/>
    </xf>
    <xf numFmtId="0" fontId="0" fillId="5" borderId="4" applyNumberFormat="0" applyFont="0" applyAlignment="0" applyProtection="0">
      <alignment vertical="center"/>
    </xf>
    <xf numFmtId="0" fontId="7" fillId="4" borderId="0" applyNumberFormat="0" applyBorder="0" applyAlignment="0" applyProtection="0">
      <alignment vertical="center"/>
    </xf>
    <xf numFmtId="0" fontId="10" fillId="3" borderId="0" applyNumberFormat="0" applyBorder="0" applyAlignment="0" applyProtection="0">
      <alignment vertical="center"/>
    </xf>
    <xf numFmtId="0" fontId="7" fillId="15" borderId="0" applyNumberFormat="0" applyBorder="0" applyAlignment="0" applyProtection="0">
      <alignment vertical="center"/>
    </xf>
    <xf numFmtId="0" fontId="14" fillId="0" borderId="0" applyNumberFormat="0" applyFill="0" applyBorder="0" applyAlignment="0" applyProtection="0">
      <alignment vertical="center"/>
    </xf>
    <xf numFmtId="41" fontId="0" fillId="0" borderId="0" applyFont="0" applyFill="0" applyBorder="0" applyAlignment="0" applyProtection="0">
      <alignment vertical="center"/>
    </xf>
    <xf numFmtId="0" fontId="9" fillId="0" borderId="3" applyNumberFormat="0" applyFill="0" applyAlignment="0" applyProtection="0">
      <alignment vertical="center"/>
    </xf>
    <xf numFmtId="0" fontId="7" fillId="31" borderId="0" applyNumberFormat="0" applyBorder="0" applyAlignment="0" applyProtection="0">
      <alignment vertical="center"/>
    </xf>
    <xf numFmtId="0" fontId="8" fillId="0" borderId="2" applyNumberFormat="0" applyFill="0" applyAlignment="0" applyProtection="0">
      <alignment vertical="center"/>
    </xf>
    <xf numFmtId="0" fontId="10" fillId="17" borderId="0" applyNumberFormat="0" applyBorder="0" applyAlignment="0" applyProtection="0">
      <alignment vertical="center"/>
    </xf>
    <xf numFmtId="0" fontId="7" fillId="2" borderId="0" applyNumberFormat="0" applyBorder="0" applyAlignment="0" applyProtection="0">
      <alignment vertical="center"/>
    </xf>
    <xf numFmtId="0" fontId="6" fillId="0" borderId="1" applyNumberFormat="0" applyFill="0" applyAlignment="0" applyProtection="0">
      <alignment vertical="center"/>
    </xf>
  </cellStyleXfs>
  <cellXfs count="8">
    <xf numFmtId="0" fontId="0" fillId="0" borderId="0" xfId="0">
      <alignment vertical="center"/>
    </xf>
    <xf numFmtId="0" fontId="1" fillId="0" borderId="0" xfId="0" applyFont="1" applyFill="1" applyAlignment="1">
      <alignment vertical="center"/>
    </xf>
    <xf numFmtId="0" fontId="2" fillId="0" borderId="0" xfId="0" applyFont="1" applyFill="1" applyAlignment="1">
      <alignment vertical="center"/>
    </xf>
    <xf numFmtId="0" fontId="2" fillId="0" borderId="0" xfId="0" applyFont="1" applyFill="1" applyAlignment="1">
      <alignment vertical="center" wrapText="1"/>
    </xf>
    <xf numFmtId="0" fontId="3" fillId="0" borderId="0" xfId="0" applyFont="1" applyFill="1" applyAlignment="1">
      <alignment vertical="center"/>
    </xf>
    <xf numFmtId="0" fontId="4" fillId="0" borderId="0" xfId="0" applyFont="1" applyFill="1" applyAlignment="1">
      <alignment vertical="center" wrapText="1"/>
    </xf>
    <xf numFmtId="0" fontId="4" fillId="0" borderId="0" xfId="0" applyFont="1" applyFill="1" applyAlignment="1">
      <alignment vertical="center"/>
    </xf>
    <xf numFmtId="0" fontId="5" fillId="0" borderId="0" xfId="0" applyFont="1" applyFill="1" applyAlignment="1">
      <alignment vertical="center" wrapText="1"/>
    </xf>
  </cellXfs>
  <cellStyles count="49">
    <cellStyle name="常规" xfId="0" builtinId="0"/>
    <cellStyle name="60% - 强调文字颜色 6" xfId="1" builtinId="52"/>
    <cellStyle name="20% - 强调文字颜色 4" xfId="2" builtinId="42"/>
    <cellStyle name="强调文字颜色 4" xfId="3" builtinId="41"/>
    <cellStyle name="输入" xfId="4" builtinId="20"/>
    <cellStyle name="40% - 强调文字颜色 3" xfId="5" builtinId="39"/>
    <cellStyle name="20% - 强调文字颜色 3" xfId="6" builtinId="38"/>
    <cellStyle name="货币" xfId="7" builtinId="4"/>
    <cellStyle name="强调文字颜色 3" xfId="8" builtinId="37"/>
    <cellStyle name="百分比" xfId="9" builtinId="5"/>
    <cellStyle name="60% - 强调文字颜色 2" xfId="10" builtinId="36"/>
    <cellStyle name="60% - 强调文字颜色 5" xfId="11" builtinId="48"/>
    <cellStyle name="强调文字颜色 2" xfId="12" builtinId="33"/>
    <cellStyle name="60% - 强调文字颜色 1" xfId="13" builtinId="32"/>
    <cellStyle name="60% - 强调文字颜色 4" xfId="14" builtinId="44"/>
    <cellStyle name="计算" xfId="15" builtinId="22"/>
    <cellStyle name="强调文字颜色 1" xfId="16" builtinId="29"/>
    <cellStyle name="适中" xfId="17" builtinId="28"/>
    <cellStyle name="20% - 强调文字颜色 5" xfId="18" builtinId="46"/>
    <cellStyle name="好" xfId="19" builtinId="26"/>
    <cellStyle name="20% - 强调文字颜色 1" xfId="20" builtinId="30"/>
    <cellStyle name="汇总" xfId="21" builtinId="25"/>
    <cellStyle name="差" xfId="22" builtinId="27"/>
    <cellStyle name="检查单元格" xfId="23" builtinId="23"/>
    <cellStyle name="输出" xfId="24" builtinId="21"/>
    <cellStyle name="标题 1" xfId="25" builtinId="16"/>
    <cellStyle name="解释性文本" xfId="26" builtinId="53"/>
    <cellStyle name="20% - 强调文字颜色 2" xfId="27" builtinId="34"/>
    <cellStyle name="标题 4" xfId="28" builtinId="19"/>
    <cellStyle name="货币[0]" xfId="29" builtinId="7"/>
    <cellStyle name="40% - 强调文字颜色 4" xfId="30" builtinId="43"/>
    <cellStyle name="千位分隔" xfId="31" builtinId="3"/>
    <cellStyle name="已访问的超链接" xfId="32" builtinId="9"/>
    <cellStyle name="标题" xfId="33" builtinId="15"/>
    <cellStyle name="40% - 强调文字颜色 2" xfId="34" builtinId="35"/>
    <cellStyle name="警告文本" xfId="35" builtinId="11"/>
    <cellStyle name="60% - 强调文字颜色 3" xfId="36" builtinId="40"/>
    <cellStyle name="注释" xfId="37" builtinId="10"/>
    <cellStyle name="20% - 强调文字颜色 6" xfId="38" builtinId="50"/>
    <cellStyle name="强调文字颜色 5" xfId="39" builtinId="45"/>
    <cellStyle name="40% - 强调文字颜色 6" xfId="40" builtinId="51"/>
    <cellStyle name="超链接" xfId="41" builtinId="8"/>
    <cellStyle name="千位分隔[0]" xfId="42" builtinId="6"/>
    <cellStyle name="标题 2" xfId="43" builtinId="17"/>
    <cellStyle name="40% - 强调文字颜色 5" xfId="44" builtinId="47"/>
    <cellStyle name="标题 3" xfId="45" builtinId="18"/>
    <cellStyle name="强调文字颜色 6" xfId="46" builtinId="49"/>
    <cellStyle name="40% - 强调文字颜色 1" xfId="47" builtinId="31"/>
    <cellStyle name="链接单元格" xfId="48" builtinId="24"/>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webp"/><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3.GIF"/><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_rels/workbook.xml.rels><?xml version="1.0" encoding="UTF-8" standalone="yes"?>
<Relationships xmlns="http://schemas.openxmlformats.org/package/2006/relationships"><Relationship Id="rId9" Type="http://schemas.openxmlformats.org/officeDocument/2006/relationships/styles" Target="styles.xml"/><Relationship Id="rId8" Type="http://schemas.openxmlformats.org/officeDocument/2006/relationships/customXml" Target="../customXml/item2.xml"/><Relationship Id="rId7" Type="http://schemas.openxmlformats.org/officeDocument/2006/relationships/customXml" Target="../customXml/item1.xml"/><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148"/>
  <sheetViews>
    <sheetView tabSelected="1" workbookViewId="0">
      <selection activeCell="D114" sqref="D114"/>
    </sheetView>
  </sheetViews>
  <sheetFormatPr defaultColWidth="11.3333333333333" defaultRowHeight="20.25"/>
  <cols>
    <col min="1" max="1" width="16.3333333333333" style="4" customWidth="1"/>
    <col min="2" max="2" width="15.7777777777778" style="4" customWidth="1"/>
    <col min="3" max="3" width="19.8888888888889" style="4" customWidth="1"/>
    <col min="4" max="4" width="53.7333333333333" style="4" customWidth="1"/>
    <col min="5" max="5" width="61.0518518518519" style="4" hidden="1" customWidth="1"/>
    <col min="6" max="6" width="67.5555555555556" style="5" customWidth="1"/>
    <col min="7" max="16384" width="11.3333333333333" style="4"/>
  </cols>
  <sheetData>
    <row r="1" s="4" customFormat="1" spans="1:6">
      <c r="A1" s="6" t="s">
        <v>0</v>
      </c>
      <c r="B1" s="6" t="s">
        <v>1</v>
      </c>
      <c r="C1" s="6" t="s">
        <v>2</v>
      </c>
      <c r="D1" s="6" t="s">
        <v>3</v>
      </c>
      <c r="E1" s="6" t="s">
        <v>4</v>
      </c>
      <c r="F1" s="5" t="s">
        <v>5</v>
      </c>
    </row>
    <row r="2" s="4" customFormat="1" ht="37.5" spans="1:6">
      <c r="A2" s="5" t="s">
        <v>6</v>
      </c>
      <c r="B2" s="5" t="s">
        <v>7</v>
      </c>
      <c r="C2" s="6" t="s">
        <v>8</v>
      </c>
      <c r="D2" s="6" t="s">
        <v>9</v>
      </c>
      <c r="E2" s="6" t="s">
        <v>10</v>
      </c>
      <c r="F2" s="5" t="s">
        <v>11</v>
      </c>
    </row>
    <row r="3" s="4" customFormat="1" spans="1:6">
      <c r="A3" s="5"/>
      <c r="B3" s="5"/>
      <c r="C3" s="6"/>
      <c r="D3" s="6" t="s">
        <v>12</v>
      </c>
      <c r="E3" s="6" t="s">
        <v>10</v>
      </c>
      <c r="F3" s="5" t="s">
        <v>13</v>
      </c>
    </row>
    <row r="4" s="4" customFormat="1" spans="1:6">
      <c r="A4" s="5"/>
      <c r="B4" s="5"/>
      <c r="C4" s="6" t="s">
        <v>14</v>
      </c>
      <c r="D4" s="6" t="s">
        <v>15</v>
      </c>
      <c r="E4" s="6" t="s">
        <v>10</v>
      </c>
      <c r="F4" s="5" t="s">
        <v>16</v>
      </c>
    </row>
    <row r="5" s="4" customFormat="1" spans="1:6">
      <c r="A5" s="5"/>
      <c r="B5" s="5"/>
      <c r="C5" s="6"/>
      <c r="D5" s="6" t="s">
        <v>17</v>
      </c>
      <c r="E5" s="6" t="s">
        <v>10</v>
      </c>
      <c r="F5" s="5" t="s">
        <v>18</v>
      </c>
    </row>
    <row r="6" s="4" customFormat="1" spans="1:6">
      <c r="A6" s="5"/>
      <c r="B6" s="5"/>
      <c r="C6" s="6" t="s">
        <v>19</v>
      </c>
      <c r="D6" s="6" t="s">
        <v>20</v>
      </c>
      <c r="E6" s="6" t="s">
        <v>10</v>
      </c>
      <c r="F6" s="5" t="s">
        <v>21</v>
      </c>
    </row>
    <row r="7" s="4" customFormat="1" ht="37.5" spans="1:6">
      <c r="A7" s="5"/>
      <c r="B7" s="5"/>
      <c r="C7" s="6"/>
      <c r="D7" s="6" t="s">
        <v>22</v>
      </c>
      <c r="E7" s="6"/>
      <c r="F7" s="5" t="s">
        <v>23</v>
      </c>
    </row>
    <row r="8" s="4" customFormat="1" spans="1:6">
      <c r="A8" s="5"/>
      <c r="B8" s="5"/>
      <c r="C8" s="6"/>
      <c r="D8" s="6" t="s">
        <v>12</v>
      </c>
      <c r="E8" s="6" t="s">
        <v>10</v>
      </c>
      <c r="F8" s="5" t="s">
        <v>24</v>
      </c>
    </row>
    <row r="9" s="4" customFormat="1" ht="37.5" spans="1:6">
      <c r="A9" s="5"/>
      <c r="B9" s="5" t="s">
        <v>25</v>
      </c>
      <c r="C9" s="6" t="s">
        <v>26</v>
      </c>
      <c r="D9" s="6" t="s">
        <v>27</v>
      </c>
      <c r="E9" s="6" t="s">
        <v>10</v>
      </c>
      <c r="F9" s="5" t="s">
        <v>28</v>
      </c>
    </row>
    <row r="10" s="4" customFormat="1" spans="1:6">
      <c r="A10" s="5"/>
      <c r="B10" s="5"/>
      <c r="C10" s="6"/>
      <c r="D10" s="6" t="s">
        <v>29</v>
      </c>
      <c r="E10" s="6" t="s">
        <v>10</v>
      </c>
      <c r="F10" s="5" t="s">
        <v>30</v>
      </c>
    </row>
    <row r="11" s="4" customFormat="1" spans="1:6">
      <c r="A11" s="5"/>
      <c r="B11" s="5"/>
      <c r="C11" s="6"/>
      <c r="D11" s="6" t="s">
        <v>31</v>
      </c>
      <c r="F11" s="5" t="s">
        <v>32</v>
      </c>
    </row>
    <row r="12" s="4" customFormat="1" spans="1:6">
      <c r="A12" s="5"/>
      <c r="B12" s="5" t="s">
        <v>33</v>
      </c>
      <c r="C12" s="6" t="s">
        <v>34</v>
      </c>
      <c r="D12" s="6" t="s">
        <v>27</v>
      </c>
      <c r="E12" s="6" t="s">
        <v>10</v>
      </c>
      <c r="F12" s="5" t="s">
        <v>35</v>
      </c>
    </row>
    <row r="13" s="4" customFormat="1" spans="1:6">
      <c r="A13" s="5"/>
      <c r="B13" s="5"/>
      <c r="C13" s="6"/>
      <c r="D13" s="6" t="s">
        <v>36</v>
      </c>
      <c r="E13" s="6" t="s">
        <v>10</v>
      </c>
      <c r="F13" s="5" t="s">
        <v>37</v>
      </c>
    </row>
    <row r="14" s="4" customFormat="1" spans="1:6">
      <c r="A14" s="5"/>
      <c r="B14" s="5" t="s">
        <v>38</v>
      </c>
      <c r="C14" s="6" t="s">
        <v>39</v>
      </c>
      <c r="D14" s="6" t="s">
        <v>27</v>
      </c>
      <c r="E14" s="6" t="s">
        <v>10</v>
      </c>
      <c r="F14" s="5" t="s">
        <v>40</v>
      </c>
    </row>
    <row r="15" s="4" customFormat="1" spans="1:6">
      <c r="A15" s="5"/>
      <c r="B15" s="5"/>
      <c r="C15" s="6"/>
      <c r="D15" s="6" t="s">
        <v>27</v>
      </c>
      <c r="E15" s="6" t="s">
        <v>10</v>
      </c>
      <c r="F15" s="5" t="s">
        <v>41</v>
      </c>
    </row>
    <row r="16" s="4" customFormat="1" spans="1:6">
      <c r="A16" s="5"/>
      <c r="B16" s="5" t="s">
        <v>42</v>
      </c>
      <c r="C16" s="6" t="s">
        <v>43</v>
      </c>
      <c r="D16" s="6" t="s">
        <v>44</v>
      </c>
      <c r="E16" s="4" t="s">
        <v>10</v>
      </c>
      <c r="F16" s="5" t="s">
        <v>45</v>
      </c>
    </row>
    <row r="17" s="4" customFormat="1" spans="1:6">
      <c r="A17" s="5"/>
      <c r="B17" s="5"/>
      <c r="C17" s="6"/>
      <c r="D17" s="6" t="s">
        <v>46</v>
      </c>
      <c r="E17" s="4" t="s">
        <v>10</v>
      </c>
      <c r="F17" s="5" t="s">
        <v>47</v>
      </c>
    </row>
    <row r="18" s="4" customFormat="1" spans="1:6">
      <c r="A18" s="5"/>
      <c r="B18" s="5" t="s">
        <v>48</v>
      </c>
      <c r="C18" s="6" t="s">
        <v>49</v>
      </c>
      <c r="D18" s="6" t="s">
        <v>50</v>
      </c>
      <c r="E18" s="4" t="s">
        <v>10</v>
      </c>
      <c r="F18" s="5" t="s">
        <v>51</v>
      </c>
    </row>
    <row r="19" s="4" customFormat="1" spans="1:6">
      <c r="A19" s="5"/>
      <c r="B19" s="5"/>
      <c r="C19" s="6"/>
      <c r="D19" s="6" t="s">
        <v>52</v>
      </c>
      <c r="E19" s="4" t="s">
        <v>10</v>
      </c>
      <c r="F19" s="5" t="s">
        <v>53</v>
      </c>
    </row>
    <row r="20" s="4" customFormat="1" ht="37.5" spans="1:6">
      <c r="A20" s="5"/>
      <c r="B20" s="5" t="s">
        <v>54</v>
      </c>
      <c r="C20" s="6" t="s">
        <v>55</v>
      </c>
      <c r="D20" s="6" t="s">
        <v>56</v>
      </c>
      <c r="F20" s="5" t="s">
        <v>57</v>
      </c>
    </row>
    <row r="21" s="4" customFormat="1" spans="1:6">
      <c r="A21" s="5"/>
      <c r="B21" s="5"/>
      <c r="C21" s="6"/>
      <c r="D21" s="6" t="s">
        <v>58</v>
      </c>
      <c r="F21" s="5" t="s">
        <v>59</v>
      </c>
    </row>
    <row r="22" s="4" customFormat="1" ht="37.5" spans="1:6">
      <c r="A22" s="5"/>
      <c r="B22" s="5"/>
      <c r="C22" s="6"/>
      <c r="D22" s="6" t="s">
        <v>60</v>
      </c>
      <c r="F22" s="5" t="s">
        <v>61</v>
      </c>
    </row>
    <row r="23" s="4" customFormat="1" ht="37.5" spans="1:6">
      <c r="A23" s="5"/>
      <c r="B23" s="5" t="s">
        <v>62</v>
      </c>
      <c r="C23" s="6" t="s">
        <v>63</v>
      </c>
      <c r="D23" s="6" t="s">
        <v>64</v>
      </c>
      <c r="F23" s="5" t="s">
        <v>65</v>
      </c>
    </row>
    <row r="24" s="4" customFormat="1" spans="1:6">
      <c r="A24" s="5"/>
      <c r="B24" s="5"/>
      <c r="C24" s="6"/>
      <c r="D24" s="6" t="s">
        <v>66</v>
      </c>
      <c r="F24" s="5"/>
    </row>
    <row r="25" s="4" customFormat="1" spans="1:6">
      <c r="A25" s="5"/>
      <c r="B25" s="5"/>
      <c r="C25" s="6"/>
      <c r="D25" s="6" t="s">
        <v>46</v>
      </c>
      <c r="F25" s="5" t="s">
        <v>67</v>
      </c>
    </row>
    <row r="26" s="4" customFormat="1" spans="1:6">
      <c r="A26" s="5"/>
      <c r="B26" s="5"/>
      <c r="C26" s="6"/>
      <c r="D26" s="6" t="s">
        <v>68</v>
      </c>
      <c r="F26" s="5"/>
    </row>
    <row r="27" s="4" customFormat="1" spans="1:6">
      <c r="A27" s="5" t="s">
        <v>69</v>
      </c>
      <c r="B27" s="5" t="s">
        <v>70</v>
      </c>
      <c r="C27" s="6"/>
      <c r="D27" s="6" t="s">
        <v>27</v>
      </c>
      <c r="F27" s="5" t="s">
        <v>71</v>
      </c>
    </row>
    <row r="28" s="4" customFormat="1" spans="1:6">
      <c r="A28" s="5"/>
      <c r="B28" s="5"/>
      <c r="C28" s="6"/>
      <c r="D28" s="6" t="s">
        <v>72</v>
      </c>
      <c r="F28" s="5" t="s">
        <v>73</v>
      </c>
    </row>
    <row r="29" s="4" customFormat="1" spans="1:6">
      <c r="A29" s="5"/>
      <c r="B29" s="5"/>
      <c r="C29" s="6"/>
      <c r="D29" s="6" t="s">
        <v>74</v>
      </c>
      <c r="F29" s="5" t="s">
        <v>75</v>
      </c>
    </row>
    <row r="30" s="4" customFormat="1" spans="1:6">
      <c r="A30" s="5"/>
      <c r="B30" s="5"/>
      <c r="C30" s="6"/>
      <c r="D30" s="6" t="s">
        <v>9</v>
      </c>
      <c r="F30" s="5" t="s">
        <v>76</v>
      </c>
    </row>
    <row r="31" s="4" customFormat="1" spans="1:6">
      <c r="A31" s="5"/>
      <c r="B31" s="5"/>
      <c r="C31" s="6"/>
      <c r="D31" s="6" t="s">
        <v>58</v>
      </c>
      <c r="F31" s="5" t="s">
        <v>77</v>
      </c>
    </row>
    <row r="32" s="4" customFormat="1" spans="1:6">
      <c r="A32" s="5"/>
      <c r="B32" s="5" t="s">
        <v>78</v>
      </c>
      <c r="C32" s="6"/>
      <c r="D32" s="6" t="s">
        <v>27</v>
      </c>
      <c r="F32" s="5" t="s">
        <v>79</v>
      </c>
    </row>
    <row r="33" s="4" customFormat="1" spans="1:6">
      <c r="A33" s="5"/>
      <c r="B33" s="5"/>
      <c r="C33" s="6"/>
      <c r="D33" s="6" t="s">
        <v>80</v>
      </c>
      <c r="F33" s="5" t="s">
        <v>81</v>
      </c>
    </row>
    <row r="34" s="4" customFormat="1" spans="1:6">
      <c r="A34" s="5"/>
      <c r="B34" s="5"/>
      <c r="C34" s="6"/>
      <c r="D34" s="6" t="s">
        <v>82</v>
      </c>
      <c r="F34" s="5" t="s">
        <v>83</v>
      </c>
    </row>
    <row r="35" s="4" customFormat="1" spans="1:6">
      <c r="A35" s="5"/>
      <c r="B35" s="5"/>
      <c r="C35" s="6"/>
      <c r="D35" s="6" t="s">
        <v>84</v>
      </c>
      <c r="F35" s="5" t="s">
        <v>85</v>
      </c>
    </row>
    <row r="36" s="4" customFormat="1" ht="37.5" spans="1:6">
      <c r="A36" s="5"/>
      <c r="B36" s="5" t="s">
        <v>86</v>
      </c>
      <c r="C36" s="6" t="s">
        <v>87</v>
      </c>
      <c r="D36" s="6" t="s">
        <v>84</v>
      </c>
      <c r="F36" s="5" t="s">
        <v>88</v>
      </c>
    </row>
    <row r="37" s="4" customFormat="1" ht="37.5" spans="1:6">
      <c r="A37" s="5"/>
      <c r="B37" s="5"/>
      <c r="C37" s="6"/>
      <c r="D37" s="6" t="s">
        <v>89</v>
      </c>
      <c r="F37" s="5" t="s">
        <v>90</v>
      </c>
    </row>
    <row r="38" s="4" customFormat="1" spans="1:6">
      <c r="A38" s="5"/>
      <c r="B38" s="5" t="s">
        <v>91</v>
      </c>
      <c r="C38" s="6"/>
      <c r="D38" s="6" t="s">
        <v>92</v>
      </c>
      <c r="F38" s="5" t="s">
        <v>93</v>
      </c>
    </row>
    <row r="39" s="4" customFormat="1" ht="37.5" spans="1:6">
      <c r="A39" s="5"/>
      <c r="B39" s="5"/>
      <c r="C39" s="6"/>
      <c r="D39" s="6" t="s">
        <v>94</v>
      </c>
      <c r="F39" s="7" t="s">
        <v>95</v>
      </c>
    </row>
    <row r="40" s="4" customFormat="1" spans="1:6">
      <c r="A40" s="5" t="s">
        <v>96</v>
      </c>
      <c r="B40" s="5" t="s">
        <v>97</v>
      </c>
      <c r="C40" s="6" t="s">
        <v>98</v>
      </c>
      <c r="D40" s="6" t="s">
        <v>99</v>
      </c>
      <c r="F40" s="5" t="s">
        <v>100</v>
      </c>
    </row>
    <row r="41" s="4" customFormat="1" spans="1:6">
      <c r="A41" s="5"/>
      <c r="B41" s="5"/>
      <c r="C41" s="6"/>
      <c r="D41" s="6" t="s">
        <v>101</v>
      </c>
      <c r="F41" s="5" t="s">
        <v>102</v>
      </c>
    </row>
    <row r="42" s="4" customFormat="1" spans="1:6">
      <c r="A42" s="5"/>
      <c r="B42" s="5" t="s">
        <v>103</v>
      </c>
      <c r="C42" s="6" t="s">
        <v>104</v>
      </c>
      <c r="D42" s="6" t="s">
        <v>105</v>
      </c>
      <c r="F42" s="5" t="s">
        <v>106</v>
      </c>
    </row>
    <row r="43" s="4" customFormat="1" spans="1:6">
      <c r="A43" s="5"/>
      <c r="B43" s="5"/>
      <c r="C43" s="6"/>
      <c r="D43" s="6" t="s">
        <v>107</v>
      </c>
      <c r="F43" s="5" t="s">
        <v>108</v>
      </c>
    </row>
    <row r="44" s="4" customFormat="1" spans="1:6">
      <c r="A44" s="5"/>
      <c r="B44" s="5" t="s">
        <v>109</v>
      </c>
      <c r="C44" s="6" t="s">
        <v>110</v>
      </c>
      <c r="D44" s="6" t="s">
        <v>111</v>
      </c>
      <c r="F44" s="5" t="s">
        <v>112</v>
      </c>
    </row>
    <row r="45" s="4" customFormat="1" ht="37.5" spans="1:6">
      <c r="A45" s="5"/>
      <c r="B45" s="5"/>
      <c r="C45" s="6"/>
      <c r="D45" s="6" t="s">
        <v>113</v>
      </c>
      <c r="F45" s="5" t="s">
        <v>114</v>
      </c>
    </row>
    <row r="46" s="4" customFormat="1" spans="1:6">
      <c r="A46" s="5"/>
      <c r="B46" s="5"/>
      <c r="C46" s="6"/>
      <c r="D46" s="6" t="s">
        <v>115</v>
      </c>
      <c r="F46" s="5" t="s">
        <v>116</v>
      </c>
    </row>
    <row r="47" s="4" customFormat="1" ht="37.5" spans="1:6">
      <c r="A47" s="5"/>
      <c r="B47" s="5" t="s">
        <v>117</v>
      </c>
      <c r="C47" s="6" t="s">
        <v>118</v>
      </c>
      <c r="D47" s="6" t="s">
        <v>119</v>
      </c>
      <c r="F47" s="5" t="s">
        <v>120</v>
      </c>
    </row>
    <row r="48" s="4" customFormat="1" ht="37.5" spans="1:6">
      <c r="A48" s="5"/>
      <c r="B48" s="5"/>
      <c r="C48" s="6"/>
      <c r="D48" s="6" t="s">
        <v>121</v>
      </c>
      <c r="F48" s="5" t="s">
        <v>122</v>
      </c>
    </row>
    <row r="49" s="4" customFormat="1" spans="1:6">
      <c r="A49" s="5"/>
      <c r="B49" s="5" t="s">
        <v>123</v>
      </c>
      <c r="C49" s="6" t="s">
        <v>124</v>
      </c>
      <c r="D49" s="6" t="s">
        <v>111</v>
      </c>
      <c r="F49" s="5" t="s">
        <v>125</v>
      </c>
    </row>
    <row r="50" s="4" customFormat="1" spans="1:6">
      <c r="A50" s="5"/>
      <c r="B50" s="5"/>
      <c r="C50" s="6"/>
      <c r="D50" s="6" t="s">
        <v>115</v>
      </c>
      <c r="F50" s="5" t="s">
        <v>126</v>
      </c>
    </row>
    <row r="51" s="4" customFormat="1" spans="1:6">
      <c r="A51" s="5"/>
      <c r="B51" s="5"/>
      <c r="C51" s="6"/>
      <c r="D51" s="6" t="s">
        <v>89</v>
      </c>
      <c r="F51" s="5" t="s">
        <v>127</v>
      </c>
    </row>
    <row r="52" s="4" customFormat="1" ht="37.5" spans="1:6">
      <c r="A52" s="5" t="s">
        <v>128</v>
      </c>
      <c r="B52" s="5" t="s">
        <v>129</v>
      </c>
      <c r="C52" s="6" t="s">
        <v>130</v>
      </c>
      <c r="D52" s="6" t="s">
        <v>131</v>
      </c>
      <c r="F52" s="5" t="s">
        <v>132</v>
      </c>
    </row>
    <row r="53" s="4" customFormat="1" spans="1:6">
      <c r="A53" s="5"/>
      <c r="B53" s="5"/>
      <c r="C53" s="6"/>
      <c r="D53" s="6" t="s">
        <v>133</v>
      </c>
      <c r="F53" s="5" t="s">
        <v>134</v>
      </c>
    </row>
    <row r="54" s="4" customFormat="1" ht="409.5" spans="1:6">
      <c r="A54" s="5"/>
      <c r="B54" s="5"/>
      <c r="C54" s="6" t="s">
        <v>135</v>
      </c>
      <c r="D54" s="6" t="s">
        <v>136</v>
      </c>
      <c r="E54" s="5" t="s">
        <v>137</v>
      </c>
      <c r="F54" s="5" t="s">
        <v>138</v>
      </c>
    </row>
    <row r="55" s="4" customFormat="1" spans="1:6">
      <c r="A55" s="5"/>
      <c r="B55" s="5"/>
      <c r="C55" s="6"/>
      <c r="D55" s="6" t="s">
        <v>139</v>
      </c>
      <c r="F55" s="5" t="s">
        <v>140</v>
      </c>
    </row>
    <row r="56" s="4" customFormat="1" spans="1:6">
      <c r="A56" s="5"/>
      <c r="B56" s="5"/>
      <c r="C56" s="6" t="s">
        <v>141</v>
      </c>
      <c r="D56" s="6" t="s">
        <v>142</v>
      </c>
      <c r="F56" s="5" t="s">
        <v>143</v>
      </c>
    </row>
    <row r="57" s="4" customFormat="1" spans="1:6">
      <c r="A57" s="5"/>
      <c r="B57" s="5" t="s">
        <v>144</v>
      </c>
      <c r="C57" s="6" t="s">
        <v>145</v>
      </c>
      <c r="D57" s="6" t="s">
        <v>146</v>
      </c>
      <c r="F57" s="5" t="s">
        <v>147</v>
      </c>
    </row>
    <row r="58" s="4" customFormat="1" spans="1:6">
      <c r="A58" s="5"/>
      <c r="B58" s="5"/>
      <c r="C58" s="6" t="s">
        <v>148</v>
      </c>
      <c r="D58" s="6" t="s">
        <v>149</v>
      </c>
      <c r="F58" s="5" t="s">
        <v>150</v>
      </c>
    </row>
    <row r="59" s="4" customFormat="1" spans="1:11">
      <c r="A59" s="5"/>
      <c r="B59" s="5"/>
      <c r="C59" s="6"/>
      <c r="D59" s="6" t="s">
        <v>151</v>
      </c>
      <c r="E59" s="6"/>
      <c r="F59" s="5" t="s">
        <v>152</v>
      </c>
      <c r="I59" s="6"/>
      <c r="J59" s="6"/>
      <c r="K59" s="6"/>
    </row>
    <row r="60" s="4" customFormat="1" spans="1:11">
      <c r="A60" s="5"/>
      <c r="B60" s="5" t="s">
        <v>153</v>
      </c>
      <c r="C60" s="6" t="s">
        <v>154</v>
      </c>
      <c r="D60" s="6" t="s">
        <v>155</v>
      </c>
      <c r="F60" s="5" t="s">
        <v>156</v>
      </c>
      <c r="K60" s="6"/>
    </row>
    <row r="61" s="4" customFormat="1" ht="37.5" spans="1:11">
      <c r="A61" s="5"/>
      <c r="B61" s="5"/>
      <c r="C61" s="6"/>
      <c r="D61" s="6" t="s">
        <v>157</v>
      </c>
      <c r="F61" s="5" t="s">
        <v>158</v>
      </c>
      <c r="K61" s="6"/>
    </row>
    <row r="62" s="4" customFormat="1" spans="1:11">
      <c r="A62" s="5"/>
      <c r="B62" s="5"/>
      <c r="C62" s="6"/>
      <c r="D62" s="6" t="s">
        <v>155</v>
      </c>
      <c r="F62" s="5" t="s">
        <v>159</v>
      </c>
      <c r="K62" s="6"/>
    </row>
    <row r="63" s="4" customFormat="1" spans="1:11">
      <c r="A63" s="5"/>
      <c r="B63" s="5"/>
      <c r="C63" s="6" t="s">
        <v>160</v>
      </c>
      <c r="D63" s="6" t="s">
        <v>161</v>
      </c>
      <c r="F63" s="5" t="s">
        <v>162</v>
      </c>
      <c r="K63" s="6"/>
    </row>
    <row r="64" s="4" customFormat="1" spans="1:6">
      <c r="A64" s="5"/>
      <c r="B64" s="5"/>
      <c r="C64" s="6"/>
      <c r="D64" s="6" t="s">
        <v>84</v>
      </c>
      <c r="F64" s="5" t="s">
        <v>163</v>
      </c>
    </row>
    <row r="65" s="4" customFormat="1" spans="1:6">
      <c r="A65" s="5"/>
      <c r="B65" s="5"/>
      <c r="C65" s="6" t="s">
        <v>164</v>
      </c>
      <c r="D65" s="6" t="s">
        <v>165</v>
      </c>
      <c r="F65" s="5" t="s">
        <v>166</v>
      </c>
    </row>
    <row r="66" s="4" customFormat="1" ht="37.5" spans="1:6">
      <c r="A66" s="5"/>
      <c r="B66" s="5"/>
      <c r="C66" s="6"/>
      <c r="D66" s="6" t="s">
        <v>167</v>
      </c>
      <c r="F66" s="5" t="s">
        <v>168</v>
      </c>
    </row>
    <row r="67" s="4" customFormat="1" spans="1:6">
      <c r="A67" s="5"/>
      <c r="B67" s="5"/>
      <c r="C67" s="6" t="s">
        <v>169</v>
      </c>
      <c r="D67" s="6" t="s">
        <v>170</v>
      </c>
      <c r="F67" s="5" t="s">
        <v>171</v>
      </c>
    </row>
    <row r="68" s="4" customFormat="1" spans="1:6">
      <c r="A68" s="5"/>
      <c r="B68" s="5"/>
      <c r="C68" s="6"/>
      <c r="D68" s="6" t="s">
        <v>58</v>
      </c>
      <c r="F68" s="5" t="s">
        <v>172</v>
      </c>
    </row>
    <row r="69" s="4" customFormat="1" spans="1:6">
      <c r="A69" s="5"/>
      <c r="B69" s="5"/>
      <c r="C69" s="6" t="s">
        <v>173</v>
      </c>
      <c r="D69" s="6" t="s">
        <v>174</v>
      </c>
      <c r="F69" s="5" t="s">
        <v>175</v>
      </c>
    </row>
    <row r="70" s="4" customFormat="1" ht="37.5" spans="1:6">
      <c r="A70" s="5"/>
      <c r="B70" s="5"/>
      <c r="C70" s="6" t="s">
        <v>176</v>
      </c>
      <c r="D70" s="6" t="s">
        <v>58</v>
      </c>
      <c r="F70" s="5" t="s">
        <v>177</v>
      </c>
    </row>
    <row r="71" s="4" customFormat="1" ht="54.75" spans="1:6">
      <c r="A71" s="5"/>
      <c r="B71" s="5"/>
      <c r="C71" s="6"/>
      <c r="D71" s="6" t="s">
        <v>89</v>
      </c>
      <c r="F71" s="5" t="s">
        <v>178</v>
      </c>
    </row>
    <row r="72" s="4" customFormat="1" spans="1:6">
      <c r="A72" s="5"/>
      <c r="B72" s="5"/>
      <c r="C72" s="6" t="s">
        <v>179</v>
      </c>
      <c r="F72" s="5" t="s">
        <v>180</v>
      </c>
    </row>
    <row r="73" s="4" customFormat="1" ht="37.5" spans="1:6">
      <c r="A73" s="5"/>
      <c r="B73" s="5"/>
      <c r="C73" s="6"/>
      <c r="F73" s="5" t="s">
        <v>181</v>
      </c>
    </row>
    <row r="74" s="4" customFormat="1" ht="37.5" spans="1:6">
      <c r="A74" s="5" t="s">
        <v>182</v>
      </c>
      <c r="B74" s="5" t="s">
        <v>183</v>
      </c>
      <c r="C74" s="6" t="s">
        <v>184</v>
      </c>
      <c r="D74" s="6" t="s">
        <v>185</v>
      </c>
      <c r="F74" s="5" t="s">
        <v>186</v>
      </c>
    </row>
    <row r="75" s="4" customFormat="1" spans="4:6">
      <c r="D75" s="6" t="s">
        <v>187</v>
      </c>
      <c r="F75" s="5" t="s">
        <v>188</v>
      </c>
    </row>
    <row r="76" s="4" customFormat="1" spans="1:6">
      <c r="A76" s="5"/>
      <c r="B76" s="5" t="s">
        <v>189</v>
      </c>
      <c r="C76" s="6" t="s">
        <v>190</v>
      </c>
      <c r="D76" s="6" t="s">
        <v>191</v>
      </c>
      <c r="F76" s="5" t="s">
        <v>192</v>
      </c>
    </row>
    <row r="77" s="4" customFormat="1" spans="1:6">
      <c r="A77" s="5"/>
      <c r="B77" s="5"/>
      <c r="C77" s="6"/>
      <c r="D77" s="6" t="s">
        <v>151</v>
      </c>
      <c r="F77" s="5" t="s">
        <v>193</v>
      </c>
    </row>
    <row r="78" s="4" customFormat="1" ht="192.75" spans="1:6">
      <c r="A78" s="5" t="s">
        <v>194</v>
      </c>
      <c r="B78" s="5" t="s">
        <v>195</v>
      </c>
      <c r="C78" s="6" t="s">
        <v>196</v>
      </c>
      <c r="D78" s="4" t="str">
        <f>_xlfn.DISPIMG("ID_50A33BAA4B7E41D78D7DBDDE28FF056E",1)</f>
        <v>=DISPIMG("ID_50A33BAA4B7E41D78D7DBDDE28FF056E",1)</v>
      </c>
      <c r="F78" s="5" t="s">
        <v>197</v>
      </c>
    </row>
    <row r="79" s="4" customFormat="1" ht="125.4" spans="1:6">
      <c r="A79" s="5"/>
      <c r="B79" s="5"/>
      <c r="C79" s="6"/>
      <c r="D79" s="4" t="str">
        <f>_xlfn.DISPIMG("ID_312D26003A8941A8BEC0EE92795EC441",1)</f>
        <v>=DISPIMG("ID_312D26003A8941A8BEC0EE92795EC441",1)</v>
      </c>
      <c r="F79" s="5" t="s">
        <v>198</v>
      </c>
    </row>
    <row r="80" s="4" customFormat="1" ht="144.75" spans="1:6">
      <c r="A80" s="5"/>
      <c r="B80" s="5"/>
      <c r="C80" s="6" t="s">
        <v>199</v>
      </c>
      <c r="D80" s="4" t="str">
        <f>_xlfn.DISPIMG("ID_A3AF60793F794FF0979C95A322454E1A",1)</f>
        <v>=DISPIMG("ID_A3AF60793F794FF0979C95A322454E1A",1)</v>
      </c>
      <c r="F80" s="5" t="s">
        <v>200</v>
      </c>
    </row>
    <row r="81" s="4" customFormat="1" ht="409.5" spans="1:6">
      <c r="A81" s="5"/>
      <c r="B81" s="5"/>
      <c r="C81" s="6"/>
      <c r="D81" s="4" t="str">
        <f>_xlfn.DISPIMG("ID_74C444BD687443FBB2D08A517E4D2BF3",1)</f>
        <v>=DISPIMG("ID_74C444BD687443FBB2D08A517E4D2BF3",1)</v>
      </c>
      <c r="F81" s="5" t="s">
        <v>201</v>
      </c>
    </row>
    <row r="82" s="4" customFormat="1" ht="409.5" spans="1:6">
      <c r="A82" s="5"/>
      <c r="B82" s="5"/>
      <c r="C82" s="6"/>
      <c r="D82" s="4" t="str">
        <f>_xlfn.DISPIMG("ID_379C94731D4844DE915E2542DDD8FBFB",1)</f>
        <v>=DISPIMG("ID_379C94731D4844DE915E2542DDD8FBFB",1)</v>
      </c>
      <c r="F82" s="5" t="s">
        <v>202</v>
      </c>
    </row>
    <row r="83" s="4" customFormat="1" ht="134.25" spans="1:6">
      <c r="A83" s="5"/>
      <c r="B83" s="5"/>
      <c r="C83" s="6" t="s">
        <v>203</v>
      </c>
      <c r="D83" s="4" t="str">
        <f>_xlfn.DISPIMG("ID_5FE7F4A2A9C1469EA660E959AA122125",1)</f>
        <v>=DISPIMG("ID_5FE7F4A2A9C1469EA660E959AA122125",1)</v>
      </c>
      <c r="F83" s="5" t="s">
        <v>204</v>
      </c>
    </row>
    <row r="84" s="4" customFormat="1" ht="363" spans="1:6">
      <c r="A84" s="5"/>
      <c r="B84" s="5"/>
      <c r="C84" s="6"/>
      <c r="D84" s="4" t="str">
        <f>_xlfn.DISPIMG("ID_330A2BF2967646B9859038FBF92014EE",1)</f>
        <v>=DISPIMG("ID_330A2BF2967646B9859038FBF92014EE",1)</v>
      </c>
      <c r="F84" s="5" t="s">
        <v>205</v>
      </c>
    </row>
    <row r="85" s="4" customFormat="1" ht="296.7" spans="1:6">
      <c r="A85" s="5"/>
      <c r="B85" s="5"/>
      <c r="C85" s="6"/>
      <c r="D85" s="4" t="str">
        <f>_xlfn.DISPIMG("ID_E951355D8BEB420CAE5F813E2E1B85FF",1)</f>
        <v>=DISPIMG("ID_E951355D8BEB420CAE5F813E2E1B85FF",1)</v>
      </c>
      <c r="F85" s="5" t="s">
        <v>206</v>
      </c>
    </row>
    <row r="86" s="4" customFormat="1" ht="260.05" spans="1:6">
      <c r="A86" s="5"/>
      <c r="B86" s="5"/>
      <c r="C86" s="6" t="s">
        <v>207</v>
      </c>
      <c r="D86" s="4" t="str">
        <f>_xlfn.DISPIMG("ID_89BD0A19F4B64D3EAD4FBB84C5C1BB8A",1)</f>
        <v>=DISPIMG("ID_89BD0A19F4B64D3EAD4FBB84C5C1BB8A",1)</v>
      </c>
      <c r="F86" s="5" t="s">
        <v>208</v>
      </c>
    </row>
    <row r="87" s="4" customFormat="1" ht="205.5" spans="1:6">
      <c r="A87" s="5"/>
      <c r="B87" s="5"/>
      <c r="C87" s="6"/>
      <c r="D87" s="4" t="str">
        <f>_xlfn.DISPIMG("ID_6185800F1C0A4C4390205EEFEADE888A",1)</f>
        <v>=DISPIMG("ID_6185800F1C0A4C4390205EEFEADE888A",1)</v>
      </c>
      <c r="F87" s="5" t="s">
        <v>209</v>
      </c>
    </row>
    <row r="88" s="4" customFormat="1" ht="409.5" spans="1:6">
      <c r="A88" s="5"/>
      <c r="B88" s="5"/>
      <c r="C88" s="6" t="s">
        <v>210</v>
      </c>
      <c r="D88" s="4" t="str">
        <f>_xlfn.DISPIMG("ID_34BC20882DC047AAB81C490E5D902A2A",1)</f>
        <v>=DISPIMG("ID_34BC20882DC047AAB81C490E5D902A2A",1)</v>
      </c>
      <c r="F88" s="5" t="s">
        <v>211</v>
      </c>
    </row>
    <row r="89" s="4" customFormat="1" ht="267.1" spans="1:6">
      <c r="A89" s="5"/>
      <c r="B89" s="5"/>
      <c r="C89" s="6"/>
      <c r="D89" s="4" t="str">
        <f>_xlfn.DISPIMG("ID_4ECDBEE1F2004CCCAE3B4153FDC01690",1)</f>
        <v>=DISPIMG("ID_4ECDBEE1F2004CCCAE3B4153FDC01690",1)</v>
      </c>
      <c r="F89" s="5" t="s">
        <v>212</v>
      </c>
    </row>
    <row r="90" s="4" customFormat="1" ht="245.1" spans="1:6">
      <c r="A90" s="5"/>
      <c r="B90" s="5"/>
      <c r="C90" s="6" t="s">
        <v>213</v>
      </c>
      <c r="D90" s="4" t="str">
        <f>_xlfn.DISPIMG("ID_6BAFB11D3E5346E4BB21BA5A18059354",1)</f>
        <v>=DISPIMG("ID_6BAFB11D3E5346E4BB21BA5A18059354",1)</v>
      </c>
      <c r="F90" s="5" t="s">
        <v>214</v>
      </c>
    </row>
    <row r="91" s="4" customFormat="1" ht="293.85" spans="1:6">
      <c r="A91" s="5"/>
      <c r="B91" s="5"/>
      <c r="C91" s="6"/>
      <c r="D91" s="4" t="str">
        <f>_xlfn.DISPIMG("ID_1D5016F811C347529CCF49CCFB7E31C1",1)</f>
        <v>=DISPIMG("ID_1D5016F811C347529CCF49CCFB7E31C1",1)</v>
      </c>
      <c r="F91" s="5" t="s">
        <v>215</v>
      </c>
    </row>
    <row r="92" s="4" customFormat="1" ht="275.55" spans="1:6">
      <c r="A92" s="5"/>
      <c r="B92" s="5" t="s">
        <v>216</v>
      </c>
      <c r="C92" s="6" t="s">
        <v>217</v>
      </c>
      <c r="D92" s="4" t="str">
        <f>_xlfn.DISPIMG("ID_8284D78D5DEF40C0BB0728BCA929796D",1)</f>
        <v>=DISPIMG("ID_8284D78D5DEF40C0BB0728BCA929796D",1)</v>
      </c>
      <c r="F92" s="5" t="s">
        <v>218</v>
      </c>
    </row>
    <row r="93" s="4" customFormat="1" ht="230.5" spans="1:6">
      <c r="A93" s="5"/>
      <c r="B93" s="5"/>
      <c r="C93" s="6"/>
      <c r="D93" s="4" t="str">
        <f>_xlfn.DISPIMG("ID_D2522C5FACE748A4846E46D2EA210E20",1)</f>
        <v>=DISPIMG("ID_D2522C5FACE748A4846E46D2EA210E20",1)</v>
      </c>
      <c r="F93" s="5" t="s">
        <v>219</v>
      </c>
    </row>
    <row r="94" s="4" customFormat="1" ht="228.2" spans="1:6">
      <c r="A94" s="5"/>
      <c r="B94" s="5"/>
      <c r="C94" s="6" t="s">
        <v>220</v>
      </c>
      <c r="D94" s="4" t="str">
        <f>_xlfn.DISPIMG("ID_B5DA0E21A9BC4F34A243D82F7D1BC7B9",1)</f>
        <v>=DISPIMG("ID_B5DA0E21A9BC4F34A243D82F7D1BC7B9",1)</v>
      </c>
      <c r="F94" s="5" t="s">
        <v>221</v>
      </c>
    </row>
    <row r="95" s="4" customFormat="1" ht="91.1" spans="1:6">
      <c r="A95" s="5"/>
      <c r="B95" s="5"/>
      <c r="C95" s="6"/>
      <c r="D95" s="4" t="str">
        <f>_xlfn.DISPIMG("ID_017ABBF470144E6495229190C9933281",1)</f>
        <v>=DISPIMG("ID_017ABBF470144E6495229190C9933281",1)</v>
      </c>
      <c r="F95" s="5" t="s">
        <v>222</v>
      </c>
    </row>
    <row r="96" s="4" customFormat="1" ht="409.5" spans="1:6">
      <c r="A96" s="5"/>
      <c r="B96" s="5"/>
      <c r="C96" s="6" t="s">
        <v>223</v>
      </c>
      <c r="D96" s="4" t="str">
        <f>_xlfn.DISPIMG("ID_F0984F150A48471884C7990378DA8F18",1)</f>
        <v>=DISPIMG("ID_F0984F150A48471884C7990378DA8F18",1)</v>
      </c>
      <c r="F96" s="5" t="s">
        <v>224</v>
      </c>
    </row>
    <row r="97" s="4" customFormat="1" ht="409.5" spans="1:6">
      <c r="A97" s="5"/>
      <c r="B97" s="5"/>
      <c r="C97" s="6"/>
      <c r="D97" s="4" t="str">
        <f>_xlfn.DISPIMG("ID_0126821F7D51413A97FC01258D515B4D",1)</f>
        <v>=DISPIMG("ID_0126821F7D51413A97FC01258D515B4D",1)</v>
      </c>
      <c r="F97" s="5" t="s">
        <v>225</v>
      </c>
    </row>
    <row r="98" s="4" customFormat="1" ht="259.35" spans="1:6">
      <c r="A98" s="5"/>
      <c r="B98" s="5" t="s">
        <v>226</v>
      </c>
      <c r="C98" s="6" t="s">
        <v>227</v>
      </c>
      <c r="D98" s="4" t="str">
        <f>_xlfn.DISPIMG("ID_FC555A8F023C48789F86943D1C99BB57",1)</f>
        <v>=DISPIMG("ID_FC555A8F023C48789F86943D1C99BB57",1)</v>
      </c>
      <c r="F98" s="5" t="s">
        <v>228</v>
      </c>
    </row>
    <row r="99" s="4" customFormat="1" ht="305.25" spans="1:6">
      <c r="A99" s="5"/>
      <c r="B99" s="5"/>
      <c r="C99" s="6"/>
      <c r="D99" s="4" t="str">
        <f>_xlfn.DISPIMG("ID_94A0AA0222D04EC785202DAA32C00AA9",1)</f>
        <v>=DISPIMG("ID_94A0AA0222D04EC785202DAA32C00AA9",1)</v>
      </c>
      <c r="F99" s="5" t="s">
        <v>229</v>
      </c>
    </row>
    <row r="100" s="4" customFormat="1" ht="179.8" spans="1:6">
      <c r="A100" s="5"/>
      <c r="B100" s="5"/>
      <c r="C100" s="6"/>
      <c r="D100" s="4" t="str">
        <f>_xlfn.DISPIMG("ID_4E99B1E07DCF4ACFB342D781BEDCB780",1)</f>
        <v>=DISPIMG("ID_4E99B1E07DCF4ACFB342D781BEDCB780",1)</v>
      </c>
      <c r="F100" s="5" t="s">
        <v>230</v>
      </c>
    </row>
    <row r="101" s="4" customFormat="1" ht="173.6" spans="1:6">
      <c r="A101" s="5"/>
      <c r="B101" s="5"/>
      <c r="C101" s="6" t="s">
        <v>231</v>
      </c>
      <c r="D101" s="4" t="str">
        <f>_xlfn.DISPIMG("ID_8FFA1F7BD24144D18985114CDA2D010B",1)</f>
        <v>=DISPIMG("ID_8FFA1F7BD24144D18985114CDA2D010B",1)</v>
      </c>
      <c r="F101" s="5" t="s">
        <v>232</v>
      </c>
    </row>
    <row r="102" s="4" customFormat="1" ht="312.15" spans="1:6">
      <c r="A102" s="5"/>
      <c r="B102" s="5"/>
      <c r="C102" s="6"/>
      <c r="D102" s="4" t="str">
        <f>_xlfn.DISPIMG("ID_A624E7E60C704145ADDDB641B50350ED",1)</f>
        <v>=DISPIMG("ID_A624E7E60C704145ADDDB641B50350ED",1)</v>
      </c>
      <c r="F102" s="5" t="s">
        <v>233</v>
      </c>
    </row>
    <row r="103" s="4" customFormat="1" ht="409.5" spans="1:6">
      <c r="A103" s="5"/>
      <c r="B103" s="5" t="s">
        <v>234</v>
      </c>
      <c r="C103" s="6" t="s">
        <v>235</v>
      </c>
      <c r="D103" s="4" t="str">
        <f>_xlfn.DISPIMG("ID_ABD9AB2E3F23459A8878ABBC2B80C44F",1)</f>
        <v>=DISPIMG("ID_ABD9AB2E3F23459A8878ABBC2B80C44F",1)</v>
      </c>
      <c r="F103" s="5" t="s">
        <v>236</v>
      </c>
    </row>
    <row r="104" s="4" customFormat="1" ht="276.25" spans="1:6">
      <c r="A104" s="5"/>
      <c r="B104" s="5"/>
      <c r="C104" s="6"/>
      <c r="D104" s="4" t="str">
        <f>_xlfn.DISPIMG("ID_3D9BD3246BAF4E2C9972D5CB98805341",1)</f>
        <v>=DISPIMG("ID_3D9BD3246BAF4E2C9972D5CB98805341",1)</v>
      </c>
      <c r="F104" s="5"/>
    </row>
    <row r="105" s="4" customFormat="1" ht="334.7" spans="1:6">
      <c r="A105" s="5"/>
      <c r="B105" s="5"/>
      <c r="C105" s="6"/>
      <c r="D105" s="4" t="str">
        <f>_xlfn.DISPIMG("ID_715E81380B944F1888B5E299C9F3B7D9",1)</f>
        <v>=DISPIMG("ID_715E81380B944F1888B5E299C9F3B7D9",1)</v>
      </c>
      <c r="F105" s="5" t="s">
        <v>237</v>
      </c>
    </row>
    <row r="106" s="4" customFormat="1" ht="409.5" spans="1:6">
      <c r="A106" s="5"/>
      <c r="B106" s="5"/>
      <c r="C106" s="6"/>
      <c r="D106" s="4" t="str">
        <f>_xlfn.DISPIMG("ID_4FECD178A9224EB09EB20866E4545B1E",1)</f>
        <v>=DISPIMG("ID_4FECD178A9224EB09EB20866E4545B1E",1)</v>
      </c>
      <c r="F106" s="5"/>
    </row>
    <row r="107" s="4" customFormat="1" ht="246" spans="1:6">
      <c r="A107" s="5"/>
      <c r="B107" s="5"/>
      <c r="C107" s="6" t="s">
        <v>238</v>
      </c>
      <c r="D107" s="4" t="str">
        <f>_xlfn.DISPIMG("ID_EA026884FB7747E0837DFA22A82CC80B",1)</f>
        <v>=DISPIMG("ID_EA026884FB7747E0837DFA22A82CC80B",1)</v>
      </c>
      <c r="F107" s="5" t="s">
        <v>239</v>
      </c>
    </row>
    <row r="108" s="4" customFormat="1" ht="323.45" spans="1:6">
      <c r="A108" s="5"/>
      <c r="B108" s="5"/>
      <c r="C108" s="6"/>
      <c r="D108" s="4" t="str">
        <f>_xlfn.DISPIMG("ID_199DBF512A28468D93081FA34407670B",1)</f>
        <v>=DISPIMG("ID_199DBF512A28468D93081FA34407670B",1)</v>
      </c>
      <c r="F108" s="5"/>
    </row>
    <row r="109" s="4" customFormat="1" ht="252.75" spans="1:6">
      <c r="A109" s="5"/>
      <c r="B109" s="5" t="s">
        <v>240</v>
      </c>
      <c r="C109" s="6" t="s">
        <v>241</v>
      </c>
      <c r="D109" s="4" t="str">
        <f>_xlfn.DISPIMG("ID_B4C05710A008456AB91FAD31B53F575E",1)</f>
        <v>=DISPIMG("ID_B4C05710A008456AB91FAD31B53F575E",1)</v>
      </c>
      <c r="F109" s="5" t="s">
        <v>242</v>
      </c>
    </row>
    <row r="110" s="4" customFormat="1" ht="296.7" spans="1:6">
      <c r="A110" s="5"/>
      <c r="B110" s="5"/>
      <c r="C110" s="6"/>
      <c r="D110" s="4" t="str">
        <f>_xlfn.DISPIMG("ID_B51E7B9E334B4161961AA9A7B6F03CD3",1)</f>
        <v>=DISPIMG("ID_B51E7B9E334B4161961AA9A7B6F03CD3",1)</v>
      </c>
      <c r="F110" s="5" t="s">
        <v>243</v>
      </c>
    </row>
    <row r="111" s="4" customFormat="1" ht="312.6" spans="1:6">
      <c r="A111" s="5"/>
      <c r="B111" s="5" t="s">
        <v>183</v>
      </c>
      <c r="C111" s="6" t="s">
        <v>244</v>
      </c>
      <c r="D111" s="4" t="str">
        <f>_xlfn.DISPIMG("ID_C586992F3707435285DA8EF375A33664",1)</f>
        <v>=DISPIMG("ID_C586992F3707435285DA8EF375A33664",1)</v>
      </c>
      <c r="F111" s="5" t="s">
        <v>245</v>
      </c>
    </row>
    <row r="112" s="4" customFormat="1" ht="409.5" spans="1:6">
      <c r="A112" s="5"/>
      <c r="B112" s="5"/>
      <c r="C112" s="6"/>
      <c r="D112" s="4" t="str">
        <f>_xlfn.DISPIMG("ID_4FA3788BD8B841228C2876BA88D44A77",1)</f>
        <v>=DISPIMG("ID_4FA3788BD8B841228C2876BA88D44A77",1)</v>
      </c>
      <c r="F112" s="5" t="s">
        <v>246</v>
      </c>
    </row>
    <row r="113" s="4" customFormat="1" ht="365.7" spans="1:6">
      <c r="A113" s="5"/>
      <c r="B113" s="5"/>
      <c r="C113" s="6" t="s">
        <v>247</v>
      </c>
      <c r="D113" s="4" t="str">
        <f>_xlfn.DISPIMG("ID_F355B40F3A644CE89264BCB560BDDF4E",1)</f>
        <v>=DISPIMG("ID_F355B40F3A644CE89264BCB560BDDF4E",1)</v>
      </c>
      <c r="F113" s="5" t="s">
        <v>248</v>
      </c>
    </row>
    <row r="114" s="4" customFormat="1" ht="365.7" spans="1:6">
      <c r="A114" s="5"/>
      <c r="B114" s="5"/>
      <c r="C114" s="6"/>
      <c r="D114" s="4" t="str">
        <f>_xlfn.DISPIMG("ID_F355B40F3A644CE89264BCB560BDDF4E",1)</f>
        <v>=DISPIMG("ID_F355B40F3A644CE89264BCB560BDDF4E",1)</v>
      </c>
      <c r="F114" s="5" t="s">
        <v>249</v>
      </c>
    </row>
    <row r="115" s="4" customFormat="1" ht="89.25" spans="1:6">
      <c r="A115" s="5" t="s">
        <v>250</v>
      </c>
      <c r="B115" s="5" t="s">
        <v>251</v>
      </c>
      <c r="C115" s="6" t="s">
        <v>252</v>
      </c>
      <c r="F115" s="5" t="s">
        <v>253</v>
      </c>
    </row>
    <row r="116" s="4" customFormat="1" spans="2:6">
      <c r="B116" s="6"/>
      <c r="C116" s="6"/>
      <c r="F116" s="5" t="s">
        <v>254</v>
      </c>
    </row>
    <row r="117" s="4" customFormat="1" spans="2:6">
      <c r="B117" s="6" t="s">
        <v>255</v>
      </c>
      <c r="C117" s="6" t="s">
        <v>256</v>
      </c>
      <c r="F117" s="5" t="s">
        <v>257</v>
      </c>
    </row>
    <row r="118" s="4" customFormat="1" spans="2:6">
      <c r="B118" s="6"/>
      <c r="C118" s="6"/>
      <c r="F118" s="5" t="s">
        <v>258</v>
      </c>
    </row>
    <row r="119" s="4" customFormat="1" ht="131.25" spans="2:6">
      <c r="B119" s="6"/>
      <c r="C119" s="6"/>
      <c r="D119" s="4" t="str">
        <f>_xlfn.DISPIMG("ID_7C8D750122A245E1BE4AA312F363957F",1)</f>
        <v>=DISPIMG("ID_7C8D750122A245E1BE4AA312F363957F",1)</v>
      </c>
      <c r="F119" s="5" t="s">
        <v>259</v>
      </c>
    </row>
    <row r="120" s="4" customFormat="1" ht="365.7" spans="2:6">
      <c r="B120" s="6"/>
      <c r="C120" s="6"/>
      <c r="D120" s="4" t="str">
        <f>_xlfn.DISPIMG("ID_70632C1E8BD04937BCF5D4E1FB785C63",1)</f>
        <v>=DISPIMG("ID_70632C1E8BD04937BCF5D4E1FB785C63",1)</v>
      </c>
      <c r="F120" s="5" t="s">
        <v>260</v>
      </c>
    </row>
    <row r="121" s="4" customFormat="1" spans="2:6">
      <c r="B121" s="6" t="s">
        <v>144</v>
      </c>
      <c r="C121" s="6" t="s">
        <v>261</v>
      </c>
      <c r="D121" s="6" t="s">
        <v>145</v>
      </c>
      <c r="E121" s="4" t="s">
        <v>146</v>
      </c>
      <c r="F121" s="5" t="s">
        <v>147</v>
      </c>
    </row>
    <row r="122" s="4" customFormat="1" spans="3:6">
      <c r="C122" s="6"/>
      <c r="D122" s="6" t="s">
        <v>148</v>
      </c>
      <c r="E122" s="4" t="s">
        <v>149</v>
      </c>
      <c r="F122" s="5" t="s">
        <v>150</v>
      </c>
    </row>
    <row r="123" s="4" customFormat="1" spans="3:6">
      <c r="C123" s="6"/>
      <c r="D123" s="6"/>
      <c r="E123" s="4" t="s">
        <v>151</v>
      </c>
      <c r="F123" s="5" t="s">
        <v>152</v>
      </c>
    </row>
    <row r="124" s="4" customFormat="1" ht="274.85" spans="3:6">
      <c r="C124" s="6"/>
      <c r="D124" s="4" t="str">
        <f>_xlfn.DISPIMG("ID_239749960A714B74A86C8C855EB1612B",1)</f>
        <v>=DISPIMG("ID_239749960A714B74A86C8C855EB1612B",1)</v>
      </c>
      <c r="E124" s="6"/>
      <c r="F124" s="5" t="s">
        <v>262</v>
      </c>
    </row>
    <row r="125" s="4" customFormat="1" spans="3:6">
      <c r="C125" s="6"/>
      <c r="D125" s="6" t="s">
        <v>263</v>
      </c>
      <c r="F125" s="5"/>
    </row>
    <row r="126" s="4" customFormat="1" ht="409.5" spans="3:6">
      <c r="C126" s="6"/>
      <c r="D126" s="4" t="str">
        <f>_xlfn.DISPIMG("ID_53C55924C17A4FCEA9DCB04721260C85",1)</f>
        <v>=DISPIMG("ID_53C55924C17A4FCEA9DCB04721260C85",1)</v>
      </c>
      <c r="F126" s="5" t="s">
        <v>264</v>
      </c>
    </row>
    <row r="127" s="4" customFormat="1" spans="3:6">
      <c r="C127" s="6"/>
      <c r="D127" s="6" t="s">
        <v>265</v>
      </c>
      <c r="F127" s="5"/>
    </row>
    <row r="128" s="4" customFormat="1" ht="37.5" spans="1:6">
      <c r="A128" s="5" t="s">
        <v>266</v>
      </c>
      <c r="B128" s="6" t="s">
        <v>267</v>
      </c>
      <c r="C128" s="6" t="s">
        <v>268</v>
      </c>
      <c r="D128" s="6"/>
      <c r="F128" s="5" t="s">
        <v>269</v>
      </c>
    </row>
    <row r="129" s="4" customFormat="1" ht="54.75" spans="1:6">
      <c r="A129" s="5"/>
      <c r="C129" s="6"/>
      <c r="E129" s="6"/>
      <c r="F129" s="5" t="s">
        <v>270</v>
      </c>
    </row>
    <row r="130" s="4" customFormat="1" ht="37.5" spans="1:8">
      <c r="A130" s="5" t="s">
        <v>271</v>
      </c>
      <c r="B130" s="6" t="s">
        <v>272</v>
      </c>
      <c r="C130" s="6" t="s">
        <v>273</v>
      </c>
      <c r="D130" s="6" t="s">
        <v>265</v>
      </c>
      <c r="F130" s="5" t="s">
        <v>274</v>
      </c>
      <c r="H130" s="6" t="s">
        <v>275</v>
      </c>
    </row>
    <row r="131" s="4" customFormat="1" spans="1:6">
      <c r="A131" s="5"/>
      <c r="C131" s="6"/>
      <c r="D131" s="6" t="s">
        <v>276</v>
      </c>
      <c r="F131" s="5" t="s">
        <v>277</v>
      </c>
    </row>
    <row r="132" s="4" customFormat="1" ht="37.5" spans="1:6">
      <c r="A132" s="5"/>
      <c r="C132" s="6" t="s">
        <v>278</v>
      </c>
      <c r="D132" s="6" t="s">
        <v>279</v>
      </c>
      <c r="F132" s="5" t="s">
        <v>280</v>
      </c>
    </row>
    <row r="133" s="4" customFormat="1" spans="1:6">
      <c r="A133" s="5"/>
      <c r="C133" s="6"/>
      <c r="D133" s="6" t="s">
        <v>133</v>
      </c>
      <c r="F133" s="5" t="s">
        <v>281</v>
      </c>
    </row>
    <row r="134" s="4" customFormat="1" ht="54.75" spans="1:6">
      <c r="A134" s="5" t="s">
        <v>282</v>
      </c>
      <c r="B134" s="6" t="s">
        <v>283</v>
      </c>
      <c r="C134" s="6" t="s">
        <v>284</v>
      </c>
      <c r="F134" s="5" t="s">
        <v>285</v>
      </c>
    </row>
    <row r="135" s="4" customFormat="1" spans="1:6">
      <c r="A135" s="6"/>
      <c r="C135" s="6"/>
      <c r="F135" s="5" t="s">
        <v>286</v>
      </c>
    </row>
    <row r="136" s="4" customFormat="1" spans="1:6">
      <c r="A136" s="6"/>
      <c r="C136" s="6" t="s">
        <v>287</v>
      </c>
      <c r="F136" s="5" t="s">
        <v>288</v>
      </c>
    </row>
    <row r="137" s="4" customFormat="1" ht="37.5" spans="1:6">
      <c r="A137" s="6"/>
      <c r="C137" s="6"/>
      <c r="F137" s="5" t="s">
        <v>289</v>
      </c>
    </row>
    <row r="138" s="4" customFormat="1" spans="1:6">
      <c r="A138" s="6"/>
      <c r="C138" s="6" t="s">
        <v>290</v>
      </c>
      <c r="F138" s="5" t="s">
        <v>291</v>
      </c>
    </row>
    <row r="139" s="4" customFormat="1" spans="1:6">
      <c r="A139" s="6"/>
      <c r="B139" s="6"/>
      <c r="F139" s="5" t="s">
        <v>292</v>
      </c>
    </row>
    <row r="140" s="4" customFormat="1" spans="1:6">
      <c r="A140" s="6" t="s">
        <v>293</v>
      </c>
      <c r="B140" s="6" t="s">
        <v>294</v>
      </c>
      <c r="F140" s="5" t="s">
        <v>295</v>
      </c>
    </row>
    <row r="141" s="4" customFormat="1" spans="1:6">
      <c r="A141" s="6"/>
      <c r="B141" s="6"/>
      <c r="F141" s="5" t="s">
        <v>296</v>
      </c>
    </row>
    <row r="142" s="4" customFormat="1" spans="1:6">
      <c r="A142" s="6"/>
      <c r="B142" s="6" t="s">
        <v>297</v>
      </c>
      <c r="D142" s="6" t="s">
        <v>298</v>
      </c>
      <c r="F142" s="5" t="s">
        <v>299</v>
      </c>
    </row>
    <row r="143" s="4" customFormat="1" spans="1:6">
      <c r="A143" s="6"/>
      <c r="D143" s="6" t="s">
        <v>300</v>
      </c>
      <c r="F143" s="5" t="s">
        <v>301</v>
      </c>
    </row>
    <row r="144" s="4" customFormat="1" spans="1:6">
      <c r="A144" s="6" t="s">
        <v>302</v>
      </c>
      <c r="F144" s="5"/>
    </row>
    <row r="145" s="4" customFormat="1" spans="1:6">
      <c r="A145" s="6"/>
      <c r="F145" s="5" t="s">
        <v>303</v>
      </c>
    </row>
    <row r="146" s="4" customFormat="1" spans="1:6">
      <c r="A146" s="6"/>
      <c r="F146" s="5" t="s">
        <v>304</v>
      </c>
    </row>
    <row r="147" s="4" customFormat="1" spans="1:6">
      <c r="A147" s="6"/>
      <c r="F147" s="5" t="s">
        <v>305</v>
      </c>
    </row>
    <row r="148" s="4" customFormat="1" spans="1:6">
      <c r="A148" s="6"/>
      <c r="F148" s="5" t="s">
        <v>306</v>
      </c>
    </row>
  </sheetData>
  <sheetProtection formatCells="0" insertHyperlinks="0" autoFilter="0"/>
  <mergeCells count="6">
    <mergeCell ref="A2:A26"/>
    <mergeCell ref="A27:A39"/>
    <mergeCell ref="A40:A51"/>
    <mergeCell ref="A52:A59"/>
    <mergeCell ref="A60:A73"/>
    <mergeCell ref="A78:A114"/>
  </mergeCell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0"/>
  <sheetViews>
    <sheetView workbookViewId="0">
      <selection activeCell="D12" sqref="D12:D14"/>
    </sheetView>
  </sheetViews>
  <sheetFormatPr defaultColWidth="11.3333333333333" defaultRowHeight="19.5" outlineLevelCol="3"/>
  <cols>
    <col min="1" max="2" width="11.3333333333333" style="1"/>
    <col min="3" max="3" width="46.3333333333333" style="1" customWidth="1"/>
    <col min="4" max="4" width="54.6666666666667" style="1" customWidth="1"/>
    <col min="5" max="16384" width="11.3333333333333" style="1"/>
  </cols>
  <sheetData>
    <row r="1" spans="1:1">
      <c r="A1" s="2" t="s">
        <v>307</v>
      </c>
    </row>
    <row r="2" spans="1:4">
      <c r="A2" s="2" t="s">
        <v>308</v>
      </c>
      <c r="D2" s="2" t="s">
        <v>309</v>
      </c>
    </row>
    <row r="3" spans="4:4">
      <c r="D3" s="2" t="s">
        <v>310</v>
      </c>
    </row>
    <row r="4" spans="4:4">
      <c r="D4" s="2" t="s">
        <v>311</v>
      </c>
    </row>
    <row r="6" spans="1:4">
      <c r="A6" s="2" t="s">
        <v>312</v>
      </c>
      <c r="B6" s="2" t="s">
        <v>313</v>
      </c>
      <c r="D6" s="2" t="s">
        <v>314</v>
      </c>
    </row>
    <row r="7" spans="4:4">
      <c r="D7" s="2" t="s">
        <v>315</v>
      </c>
    </row>
    <row r="8" spans="2:4">
      <c r="B8" s="2"/>
      <c r="D8" s="2"/>
    </row>
    <row r="9" spans="2:4">
      <c r="B9" s="2"/>
      <c r="D9" s="2"/>
    </row>
    <row r="10" spans="2:4">
      <c r="B10" s="2" t="s">
        <v>316</v>
      </c>
      <c r="D10" s="2" t="s">
        <v>317</v>
      </c>
    </row>
    <row r="11" spans="4:4">
      <c r="D11" s="2" t="s">
        <v>318</v>
      </c>
    </row>
    <row r="14" spans="1:4">
      <c r="A14" s="2" t="s">
        <v>319</v>
      </c>
      <c r="B14" s="2" t="s">
        <v>320</v>
      </c>
      <c r="C14" s="2" t="s">
        <v>321</v>
      </c>
      <c r="D14" s="2" t="s">
        <v>322</v>
      </c>
    </row>
    <row r="15" spans="4:4">
      <c r="D15" s="2" t="s">
        <v>323</v>
      </c>
    </row>
    <row r="16" spans="3:4">
      <c r="C16" s="2" t="s">
        <v>324</v>
      </c>
      <c r="D16" s="2" t="s">
        <v>325</v>
      </c>
    </row>
    <row r="18" spans="3:3">
      <c r="C18" s="2" t="s">
        <v>326</v>
      </c>
    </row>
    <row r="20" spans="3:3">
      <c r="C20" s="2" t="s">
        <v>327</v>
      </c>
    </row>
  </sheetData>
  <sheetProtection formatCells="0" insertHyperlinks="0" autoFilter="0"/>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0"/>
  <sheetViews>
    <sheetView workbookViewId="0">
      <selection activeCell="D83" sqref="D83:F83"/>
    </sheetView>
  </sheetViews>
  <sheetFormatPr defaultColWidth="11.3333333333333" defaultRowHeight="19.5" outlineLevelCol="5"/>
  <cols>
    <col min="1" max="1" width="39" style="1" customWidth="1"/>
    <col min="2" max="2" width="11.3333333333333" style="1"/>
    <col min="3" max="3" width="17.6666666666667" style="1" customWidth="1"/>
    <col min="4" max="4" width="11.3333333333333" style="1"/>
    <col min="5" max="6" width="11.3333333333333" style="1" hidden="1" customWidth="1"/>
    <col min="7" max="16384" width="11.3333333333333" style="1"/>
  </cols>
  <sheetData>
    <row r="1" spans="1:6">
      <c r="A1" s="2" t="s">
        <v>328</v>
      </c>
      <c r="B1" s="2" t="s">
        <v>329</v>
      </c>
      <c r="C1" s="2" t="s">
        <v>330</v>
      </c>
      <c r="D1" s="2" t="s">
        <v>331</v>
      </c>
      <c r="F1" s="2" t="s">
        <v>332</v>
      </c>
    </row>
    <row r="2" spans="1:4">
      <c r="A2" s="2" t="s">
        <v>333</v>
      </c>
      <c r="B2" s="2">
        <v>0.8611</v>
      </c>
      <c r="C2" s="2"/>
      <c r="D2" s="1">
        <v>1.08</v>
      </c>
    </row>
    <row r="3" ht="102" spans="1:5">
      <c r="A3" s="2" t="s">
        <v>334</v>
      </c>
      <c r="B3" s="2">
        <v>0.22</v>
      </c>
      <c r="C3" s="2"/>
      <c r="D3" s="1">
        <v>2.63</v>
      </c>
      <c r="E3" s="3" t="s">
        <v>335</v>
      </c>
    </row>
    <row r="4" spans="1:4">
      <c r="A4" s="2" t="s">
        <v>336</v>
      </c>
      <c r="B4" s="2">
        <v>0.1944</v>
      </c>
      <c r="C4" s="2"/>
      <c r="D4" s="1">
        <v>2.71</v>
      </c>
    </row>
    <row r="5" spans="1:4">
      <c r="A5" s="2" t="s">
        <v>337</v>
      </c>
      <c r="B5" s="2">
        <v>0.6944</v>
      </c>
      <c r="C5" s="2">
        <v>50</v>
      </c>
      <c r="D5" s="1">
        <v>1.27</v>
      </c>
    </row>
    <row r="6" spans="1:1">
      <c r="A6" s="2" t="s">
        <v>338</v>
      </c>
    </row>
    <row r="7" spans="1:1">
      <c r="A7" s="2" t="s">
        <v>339</v>
      </c>
    </row>
    <row r="8" spans="1:1">
      <c r="A8" s="2" t="s">
        <v>340</v>
      </c>
    </row>
    <row r="9" spans="1:6">
      <c r="A9" s="1" t="s">
        <v>341</v>
      </c>
      <c r="F9" s="1">
        <v>62</v>
      </c>
    </row>
    <row r="10" spans="1:6">
      <c r="A10" s="2" t="s">
        <v>342</v>
      </c>
      <c r="B10" s="1">
        <v>0.5</v>
      </c>
      <c r="D10" s="1">
        <v>2</v>
      </c>
      <c r="F10" s="1">
        <v>54</v>
      </c>
    </row>
  </sheetData>
  <sheetProtection formatCells="0" insertHyperlinks="0" autoFilter="0"/>
  <pageMargins left="0.75" right="0.75" top="1" bottom="1" header="0.5" footer="0.5"/>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woProps xmlns="https://web.wps.cn/et/2018/main" xmlns:s="http://schemas.openxmlformats.org/spreadsheetml/2006/main">
  <woSheetsProps>
    <woSheetProps sheetStid="2" interlineOnOff="0" interlineColor="0" isDbSheet="0" isDashBoardSheet="0" isDbDashBoardSheet="0" isFlexPaperSheet="0" topPadding="30" bottomPadding="30" leftPadding="15" rightPadding="15">
      <hyperlinks>
        <hyperlink ref="D56">
          <hypersublink pos="0" length="10" display="📄bbc_data" address="kw:annex?aType=et&amp;oId=BGFKOLQYAAQFG&amp;fileName=bbc_data.csv&amp;fileSize=5079744" subaddress="" screenTip="" linkrunstype="LRTMention"/>
        </hyperlink>
        <hyperlink ref="D57">
          <hypersublink pos="0" length="15" display="📄business_data" address="kw:annex?aType=et&amp;oId=63AK6LQYADAB4&amp;fileName=business_data.csv&amp;fileSize=4104876" subaddress="" screenTip="" linkrunstype="LRTMention"/>
        </hyperlink>
        <hyperlink ref="D58">
          <hypersublink pos="0" length="20" display="📄entertainment_data" address="kw:annex?aType=et&amp;oId=GX54MLQYACQAM&amp;fileName=entertainment_data.csv&amp;fileSize=3444312" subaddress="" screenTip="" linkrunstype="LRTMention"/>
        </hyperlink>
        <hyperlink ref="D41">
          <hypersublink pos="0" length="10" display="📄classify" address="kw:annex?aType=et&amp;oId=ID2MWLQYAAADW&amp;fileName=classify.csv&amp;fileSize=630007" subaddress="" screenTip="" linkrunstype="LRTMention"/>
        </hyperlink>
        <hyperlink ref="D44">
          <hypersublink pos="0" length="16" display="📄regress_stocks" address="kw:annex?aType=et&amp;oId=JIV44LQYADACO&amp;fileName=regress_stocks.csv&amp;fileSize=28061" subaddress="" screenTip="" linkrunstype="LRTMention"/>
        </hyperlink>
        <hyperlink ref="D47">
          <hypersublink pos="0" length="30" display="📄Classify_Orange Quality Data" address="kw:annex?aType=et&amp;oId=SDS5ELQYAAAFA&amp;fileName=Classify_Orange Quality Data.csv&amp;fileSize=13904" subaddress="" screenTip="" linkrunstype="LRTMention"/>
        </hyperlink>
        <hyperlink ref="D49">
          <hypersublink pos="0" length="16" display="📄regress_stocks" address="kw:annex?aType=et&amp;oId=VVBNULQYABAES&amp;fileName=regress_stocks.csv&amp;fileSize=28061" subaddress="" screenTip="" linkrunstype="LRTMention"/>
        </hyperlink>
        <hyperlink ref="D69">
          <hypersublink pos="0" length="7" display="📄radar" address="kw:annex?aType=et&amp;oId=BRWOKLQYAAADC&amp;fileName=radar.csv&amp;fileSize=3858" subaddress="" screenTip="" linkrunstype="LRTMention"/>
        </hyperlink>
        <hyperlink ref="F117">
          <hypersublink pos="29" length="16" display="www.modelbest.cn" address="https://www.modelbest.cn" subaddress="" screenTip="" linkrunstype="LRTURL"/>
        </hyperlink>
        <hyperlink ref="D125">
          <hypersublink pos="0" length="12" display="📄baike_text" address="kw:annex?aType=wps&amp;oId=5CPCTEIYACQAK&amp;fileName=baike_text.txt&amp;fileSize=48611" subaddress="" screenTip="" linkrunstype="LRTMention"/>
        </hyperlink>
        <hyperlink ref="D127">
          <hypersublink pos="0" length="8" display="📄llama2" address="kw:annex?aType=pdf&amp;oId=3IXCZEIYADQGC&amp;fileName=llama2.pdf&amp;fileSize=12488920" subaddress="" screenTip="" linkrunstype="LRTMention"/>
        </hyperlink>
        <hyperlink ref="D130">
          <hypersublink pos="0" length="8" display="📄llama2" address="kw:annex?aType=pdf&amp;oId=3IXCZEIYADQGC&amp;fileName=llama2.pdf&amp;fileSize=12488920" subaddress="" screenTip="" linkrunstype="LRTMention"/>
        </hyperlink>
        <hyperlink ref="D131">
          <hypersublink pos="0" length="5" display="📄新希望" address="kw:annex?aType=pdf&amp;oId=HXUDLEIYABAGS&amp;fileName=新希望.pdf&amp;fileSize=855056" subaddress="" screenTip="" linkrunstype="LRTMention"/>
        </hyperlink>
        <hyperlink ref="D132">
          <hypersublink pos="0" length="14" display="📄2401.02954v1" address="kw:annex?aType=pdf&amp;oId=WQHG3EQYABQBO&amp;fileName=2401.02954v1.pdf&amp;fileSize=7474751" subaddress="" screenTip="" linkrunstype="LRTMention"/>
        </hyperlink>
        <hyperlink ref="D133">
          <hypersublink pos="0" length="6" display="📄重庆啤酒" address="kw:annex?aType=pdf&amp;oId=5OJYJEQYAAABU&amp;fileName=重庆啤酒.pdf&amp;fileSize=695663" subaddress="" screenTip="" linkrunstype="LRTMention"/>
        </hyperlink>
        <hyperlink ref="D18">
          <hypersublink pos="0" length="14" display="📄Qatar_Lusail" address="kw:annex?aType=et&amp;oId=5J47BGQYADQAA&amp;fileName=Qatar_Lusail.csv&amp;fileSize=838" subaddress="" screenTip="" linkrunstype="LRTMention"/>
        </hyperlink>
        <hyperlink ref="D19">
          <hypersublink pos="0" length="21" display="📄Australia_Melbourne" address="kw:annex?aType=et&amp;oId=BOCPBGQYACQAM&amp;fileName=Australia_Melbourne.csv&amp;fileSize=846" subaddress="" screenTip="" linkrunstype="LRTMention"/>
        </hyperlink>
        <hyperlink ref="D67">
          <hypersublink pos="0" length="17" display="📄Azerbaijan_Baku" address="kw:annex?aType=et&amp;oId=MVL7DGQYABABO&amp;fileName=Azerbaijan_Baku.csv&amp;fileSize=1151" subaddress="" screenTip="" linkrunstype="LRTMention"/>
        </hyperlink>
        <hyperlink ref="D74">
          <hypersublink pos="0" length="27" display="📄wta_matches_qual_itf_1975" address="kw:annex?aType=et&amp;oId=LA47HGQYADABC&amp;fileName=wta_matches_qual_itf_1975.csv&amp;fileSize=64010" subaddress="" screenTip="" linkrunstype="LRTMention"/>
        </hyperlink>
        <hyperlink ref="D75">
          <hypersublink pos="0" length="17" display="📄starcoder2paper" address="kw:annex?aType=pdf&amp;oId=JTCPHGQYADQEG&amp;fileName=starcoder2paper.pdf&amp;fileSize=747885" subaddress="" screenTip="" linkrunstype="LRTMention"/>
        </hyperlink>
        <hyperlink ref="D76">
          <hypersublink pos="0" length="18" display="📄WizardMath_Paper" address="kw:annex?aType=pdf&amp;oId=C25PJGQYAAAFM&amp;fileName=WizardMath_Paper.pdf&amp;fileSize=550825" subaddress="" screenTip="" linkrunstype="LRTMention"/>
        </hyperlink>
        <hyperlink ref="D45">
          <hypersublink pos="0" length="26" display="📄2022-year-tripdata-pivot" address="kw:annex?aType=et&amp;oId=P3N45QAYACAAK&amp;fileName=2022-year-tripdata-pivot.xlsx&amp;fileSize=40672" subaddress="" screenTip="" linkrunstype="LRTMention"/>
        </hyperlink>
        <hyperlink ref="D4">
          <hypersublink pos="0" length="23" display="📄accessories_organizer" address="kw:annex?aType=et&amp;oId=3LA5FQAYABAAS&amp;fileName=accessories_organizer.csv&amp;fileSize=5878" subaddress="" screenTip="" linkrunstype="LRTMention"/>
        </hyperlink>
        <hyperlink ref="D6">
          <hypersublink pos="0" length="16" display="📄activity_clean" address="kw:annex?aType=et&amp;oId=OM35HQAYADQDG&amp;fileName=activity_clean.csv&amp;fileSize=83641" subaddress="" screenTip="" linkrunstype="LRTMention"/>
        </hyperlink>
        <hyperlink ref="D16">
          <hypersublink pos="0" length="17" display="📄AdidasSalesdata" address="kw:annex?aType=et&amp;oId=FEONJQAYACABA&amp;fileName=AdidasSalesdata.xlsx&amp;fileSize=563612" subaddress="" screenTip="" linkrunstype="LRTMention"/>
        </hyperlink>
        <hyperlink ref="D20">
          <hypersublink pos="0" length="23" display="📄agents_abilities_stat" address="kw:annex?aType=et&amp;oId=T2C5RQAYADAH6&amp;fileName=agents_abilities_stat.csv&amp;fileSize=315527" subaddress="" screenTip="" linkrunstype="LRTMention"/>
        </hyperlink>
        <hyperlink ref="D52">
          <hypersublink pos="0" length="15" display="📄moviereviews2" address="kw:annex?aType=et&amp;oId=URSOTQAYADABY&amp;fileName=moviereviews2.csv&amp;fileSize=3025950" subaddress="" screenTip="" linkrunstype="LRTMention"/>
        </hyperlink>
        <hyperlink ref="D63">
          <hypersublink pos="0" length="12" display="📄sales_data" address="kw:annex?aType=et&amp;oId=EEM65QAYABAAS&amp;fileName=sales_data.csv&amp;fileSize=35838" subaddress="" screenTip="" linkrunstype="LRTMention"/>
        </hyperlink>
        <hyperlink ref="D61">
          <hypersublink pos="0" length="20" display="📄summer_paralympics" address="kw:annex?aType=et&amp;oId=LUKPBQAYAAACS&amp;fileName=summer_paralympics.csv&amp;fileSize=78187" subaddress="" screenTip="" linkrunstype="LRTMention"/>
        </hyperlink>
        <hyperlink ref="D54">
          <hypersublink pos="0" length="5" display="📄LDA" address="kw:annex?aType=et&amp;oId=DGIMWLQYACAH4&amp;fileName=LDA.csv&amp;fileSize=10164642" subaddress="" screenTip="" linkrunstype="LRTMention"/>
        </hyperlink>
        <hyperlink ref="D60">
          <hypersublink pos="0" length="12" display="📄Tea_export" address="kw:annex?aType=et&amp;oId=EWZ7DQAYABQCE&amp;fileName=Tea_export.csv&amp;fileSize=33091" subaddress="" screenTip="" linkrunstype="LRTMention"/>
        </hyperlink>
        <hyperlink ref="D48">
          <hypersublink pos="0" length="32" display="📄World University Rankings 2023" address="kw:annex?aType=et&amp;oId=WDHPHQAYACAGA&amp;fileName=World University Rankings 2023.csv&amp;fileSize=239738" subaddress="" screenTip="" linkrunstype="LRTMention"/>
        </hyperlink>
        <hyperlink ref="D2">
          <hypersublink pos="0" length="25" display="📄yearly_deaths_by_clinic" address="kw:annex?aType=et&amp;oId=D2PCVQIYADQAQ&amp;fileName=yearly_deaths_by_clinic.csv&amp;fileSize=406" subaddress="" screenTip="" linkrunstype="LRTMention"/>
        </hyperlink>
        <hyperlink ref="D3">
          <hypersublink pos="0" length="50" display="📄Week 40 - US Christmas Tree Sales - 2010 to 2016" address="kw:annex?aType=et&amp;oId=BNCCXQIYADQDG&amp;fileName=Week 40 - US Christmas Tree Sales - 2010 to 2016.csv&amp;fileSize=887" subaddress="" screenTip="" linkrunstype="LRTMention"/>
        </hyperlink>
        <hyperlink ref="D8">
          <hypersublink pos="0" length="50" display="📄Week 40 - US Christmas Tree Sales - 2010 to 2016" address="kw:annex?aType=et&amp;oId=PAOSZQIYABQCS&amp;fileName=Week 40 - US Christmas Tree Sales - 2010 to 2016.csv&amp;fileSize=861" subaddress="" screenTip="" linkrunstype="LRTMention"/>
        </hyperlink>
        <hyperlink ref="D5">
          <hypersublink pos="0" length="45" display="📄ThrowbackDataThursday - 202001 - Ozone Hole" address="kw:annex?aType=et&amp;oId=LLECZQIYAAAGS&amp;fileName=ThrowbackDataThursday - 202001 - Ozone Hole.csv&amp;fileSize=823" subaddress="" screenTip="" linkrunstype="LRTMention"/>
        </hyperlink>
        <hyperlink ref="D10">
          <hypersublink pos="0" length="17" display="📄Virat_Kohli_ODI" address="kw:annex?aType=et&amp;oId=OL6UXQIYABQHS&amp;fileName=Virat_Kohli_ODI.csv&amp;fileSize=8264" subaddress="" screenTip="" linkrunstype="LRTMention"/>
        </hyperlink>
        <hyperlink ref="D62">
          <hypersublink pos="0" length="12" display="📄Tea_export" address="kw:annex?aType=et&amp;oId=ZTOUZQIYACAHU&amp;fileName=Tea_export.csv&amp;fileSize=33091" subaddress="" screenTip="" linkrunstype="LRTMention"/>
        </hyperlink>
        <hyperlink ref="D11">
          <hypersublink pos="0" length="25" display="📄Turkey_Syria_Earthquake" address="kw:annex?aType=et&amp;oId=BTM6HQYYAAQHO&amp;fileName=Turkey_Syria_Earthquake.csv&amp;fileSize=485058" subaddress="" screenTip="" linkrunstype="LRTMention"/>
        </hyperlink>
        <hyperlink ref="D9">
          <hypersublink pos="0" length="4" display="📄tv" address="kw:annex?aType=et&amp;oId=F3ROJQYYADQFW&amp;fileName=tv.xlsx&amp;fileSize=11917" subaddress="" screenTip="" linkrunstype="LRTMention"/>
        </hyperlink>
        <hyperlink ref="D12">
          <hypersublink pos="0" length="4" display="📄tv" address="kw:annex?aType=et&amp;oId=EAZ6LQYYAAQGE&amp;fileName=tv.csv&amp;fileSize=2180" subaddress="" screenTip="" linkrunstype="LRTMention"/>
        </hyperlink>
        <hyperlink ref="D14">
          <hypersublink pos="0" length="4" display="📄tv" address="kw:annex?aType=et&amp;oId=EAZ6LQYYAAQGE&amp;fileName=tv.csv&amp;fileSize=2180" subaddress="" screenTip="" linkrunstype="LRTMention"/>
        </hyperlink>
        <hyperlink ref="D27">
          <hypersublink pos="0" length="4" display="📄tv" address="kw:annex?aType=et&amp;oId=EAZ6LQYYAAQGE&amp;fileName=tv.csv&amp;fileSize=2180" subaddress="" screenTip="" linkrunstype="LRTMention"/>
        </hyperlink>
        <hyperlink ref="D28">
          <hypersublink pos="0" length="5" display="📄war" address="kw:annex?aType=et&amp;oId=WXK7LQYYADAFE&amp;fileName=war.csv&amp;fileSize=3605497" subaddress="" screenTip="" linkrunstype="LRTMention"/>
        </hyperlink>
        <hyperlink ref="D29">
          <hypersublink pos="0" length="32" display="📄women_clothing_ecommerce_sales" address="kw:annex?aType=et&amp;oId=YYS7PQYYADQAQ&amp;fileName=women_clothing_ecommerce_sales.csv&amp;fileSize=26273" subaddress="" screenTip="" linkrunstype="LRTMention"/>
        </hyperlink>
        <hyperlink ref="D30">
          <hypersublink pos="0" length="25" display="📄yearly_deaths_by_clinic" address="kw:annex?aType=et&amp;oId=XRZPRQYYACAAK&amp;fileName=yearly_deaths_by_clinic.csv&amp;fileSize=406" subaddress="" screenTip="" linkrunstype="LRTMention"/>
        </hyperlink>
        <hyperlink ref="D32">
          <hypersublink pos="0" length="4" display="📄tv" address="kw:annex?aType=et&amp;oId=EAZ6LQYYAAQGE&amp;fileName=tv.csv&amp;fileSize=2180" subaddress="" screenTip="" linkrunstype="LRTMention"/>
        </hyperlink>
        <hyperlink ref="D33">
          <hypersublink pos="0" length="18" display="📄Video_Game_Sales" address="kw:annex?aType=et&amp;oId=2ZHRZRAYAAQHO&amp;fileName=Video_Game_Sales.csv&amp;fileSize=1355781" subaddress="" screenTip="" linkrunstype="LRTMention"/>
        </hyperlink>
        <hyperlink ref="D34">
          <hypersublink pos="0" length="23" display="📄202102-divvy-tripdata" address="kw:annex?aType=et&amp;oId=NSLSBRAYACABA&amp;fileName=202102-divvy-tripdata.csv&amp;fileSize=9365975" subaddress="" screenTip="" linkrunstype="LRTMention"/>
        </hyperlink>
        <hyperlink ref="D35">
          <hypersublink pos="0" length="27" display="📄Global YouTube Statistics" address="kw:annex?aType=et&amp;oId=HZ5CDRAYABAH4&amp;fileName=Global YouTube Statistics.csv&amp;fileSize=200279" subaddress="" screenTip="" linkrunstype="LRTMention"/>
        </hyperlink>
        <hyperlink ref="D36">
          <hypersublink pos="0" length="27" display="📄Global YouTube Statistics" address="kw:annex?aType=et&amp;oId=HZ5CDRAYABAH4&amp;fileName=Global YouTube Statistics.csv&amp;fileSize=200279" subaddress="" screenTip="" linkrunstype="LRTMention"/>
        </hyperlink>
        <hyperlink ref="D64">
          <hypersublink pos="0" length="27" display="📄Global YouTube Statistics" address="kw:annex?aType=et&amp;oId=HZ5CDRAYABAH4&amp;fileName=Global YouTube Statistics.csv&amp;fileSize=200279" subaddress="" screenTip="" linkrunstype="LRTMention"/>
        </hyperlink>
        <hyperlink ref="D7">
          <hypersublink pos="0" length="27" display="📄AI Country rank 1996-2021" address="kw:annex?aType=et&amp;oId=PBSNVQAYACAAK&amp;fileName=AI Country rank 1996-2021.xlsx&amp;fileSize=15388" subaddress="" screenTip="" linkrunstype="LRTMention"/>
        </hyperlink>
        <hyperlink ref="D40">
          <hypersublink pos="0" length="6" display="📄IRIS" address="kw:annex?aType=et&amp;oId=NGTDRSQYADACE&amp;fileName=IRIS.csv&amp;fileSize=4617" subaddress="" screenTip="" linkrunstype="LRTMention"/>
        </hyperlink>
        <hyperlink ref="D51">
          <hypersublink pos="0" length="8" display="📄Google" address="kw:annex?aType=et&amp;oId=WCKUBSQYACQEC&amp;fileName=Google.csv&amp;fileSize=337221" subaddress="" screenTip="" linkrunstype="LRTMention"/>
        </hyperlink>
        <hyperlink ref="D42">
          <hypersublink pos="0" length="8" display="📄family" address="kw:annex?aType=et&amp;oId=GNGUFSQYACAFO&amp;fileName=family.csv&amp;fileSize=6274973" subaddress="" screenTip="" linkrunstype="LRTMention"/>
        </hyperlink>
        <hyperlink ref="D46">
          <hypersublink pos="0" length="19" display="📄Farm_Weather_Data" address="kw:annex?aType=et&amp;oId=WQ6EJSQYABQHO&amp;fileName=Farm_Weather_Data.xlsx&amp;fileSize=222445" subaddress="" screenTip="" linkrunstype="LRTMention"/>
        </hyperlink>
        <hyperlink ref="D50">
          <hypersublink pos="0" length="19" display="📄Farm_Weather_Data" address="kw:annex?aType=et&amp;oId=DGNUJSQYAAAAC&amp;fileName=Farm_Weather_Data.xlsx&amp;fileSize=222445" subaddress="" screenTip="" linkrunstype="LRTMention"/>
        </hyperlink>
        <hyperlink ref="D37">
          <hypersublink pos="0" length="8" display="📄Google" address="kw:annex?aType=et&amp;oId=WCKUBSQYACQEC&amp;fileName=Google.csv&amp;fileSize=337221" subaddress="" screenTip="" linkrunstype="LRTMention"/>
        </hyperlink>
        <hyperlink ref="D43">
          <hypersublink pos="0" length="22" display="📄Country Wise Airport" address="kw:annex?aType=et&amp;oId=GLXFHSQYAAAHS&amp;fileName=Country Wise Airport.csv&amp;fileSize=15812" subaddress="" screenTip="" linkrunstype="LRTMention"/>
        </hyperlink>
        <hyperlink ref="D13">
          <hypersublink pos="0" length="8" display="📄action" address="kw:annex?aType=et&amp;oId=N2PWHSQYABQDS&amp;fileName=action.csv&amp;fileSize=17609791" subaddress="" screenTip="" linkrunstype="LRTMention"/>
        </hyperlink>
        <hyperlink ref="D15">
          <hypersublink pos="0" length="4" display="📄tv" address="kw:annex?aType=et&amp;oId=EAZ6LQYYAAQGE&amp;fileName=tv.csv&amp;fileSize=2180" subaddress="" screenTip="" linkrunstype="LRTMention"/>
        </hyperlink>
        <hyperlink ref="D17">
          <hypersublink pos="0" length="8" display="📄horror" address="kw:annex?aType=et&amp;oId=JJWJVSQYABQHA&amp;fileName=horror.csv&amp;fileSize=12751206" subaddress="" screenTip="" linkrunstype="LRTMention"/>
        </hyperlink>
        <hyperlink ref="D65">
          <hypersublink pos="0" length="14" display="📄HR_Analytics" address="kw:annex?aType=et&amp;oId=2RGZXSQYADABY&amp;fileName=HR_Analytics.csv&amp;fileSize=258595" subaddress="" screenTip="" linkrunstype="LRTMention"/>
        </hyperlink>
        <hyperlink ref="D66">
          <hypersublink pos="0" length="10" display="📄Invoices" address="kw:annex?aType=et&amp;oId=SRUZ3SQYACABY&amp;fileName=Invoices.csv&amp;fileSize=6479852" subaddress="" screenTip="" linkrunstype="LRTMention"/>
        </hyperlink>
        <hyperlink ref="D21">
          <hypersublink pos="0" length="11" display="📄insurance" address="kw:annex?aType=et&amp;oId=5EYKBSQYAAAAC&amp;fileName=insurance.csv&amp;fileSize=55628" subaddress="" screenTip="" linkrunstype="LRTMention"/>
        </hyperlink>
        <hyperlink ref="D22">
          <hypersublink pos="0" length="17" display="📄Game_of_Thrones" address="kw:annex?aType=et&amp;oId=ZVPKLSQYABQBY&amp;fileName=Game_of_Thrones.csv&amp;fileSize=96244" subaddress="" screenTip="" linkrunstype="LRTMention"/>
        </hyperlink>
        <hyperlink ref="D31">
          <hypersublink pos="0" length="11" display="📄insurance" address="kw:annex?aType=et&amp;oId=SFPKPSQYACQDM&amp;fileName=insurance.csv&amp;fileSize=55628" subaddress="" screenTip="" linkrunstype="LRTMention"/>
        </hyperlink>
        <hyperlink ref="D38">
          <hypersublink pos="0" length="8" display="📄movies" address="kw:annex?aType=et&amp;oId=QDR2TSQYABQDG&amp;fileName=movies.csv&amp;fileSize=174714" subaddress="" screenTip="" linkrunstype="LRTMention"/>
        </hyperlink>
        <hyperlink ref="D39">
          <hypersublink pos="0" length="8" display="📄oscars" address="kw:annex?aType=et&amp;oId=IT6KZSQYADAAE&amp;fileName=oscars.xlsx&amp;fileSize=634687" subaddress="" screenTip="" linkrunstype="LRTMention"/>
        </hyperlink>
        <hyperlink ref="D53">
          <hypersublink pos="0" length="6" display="📄重庆啤酒" address="kw:annex?aType=pdf&amp;oId=XFRLFSQYABAAK&amp;fileName=重庆啤酒.pdf&amp;fileSize=695663" subaddress="" screenTip="" linkrunstype="LRTMention"/>
        </hyperlink>
        <hyperlink ref="D55">
          <hypersublink pos="0" length="16" display="📄guangmingbilei" address="kw:annex?aType=wps&amp;oId=QDG3JSQYAAQEC&amp;fileName=guangmingbilei.txt&amp;fileSize=6534808" subaddress="" screenTip="" linkrunstype="LRTMention"/>
        </hyperlink>
        <hyperlink ref="D59">
          <hypersublink pos="0" length="5" display="📄如懿传" address="kw:annex?aType=wps&amp;oId=RVM3LSQYADACE&amp;fileName=如懿传.txt&amp;fileSize=3879875" subaddress="" screenTip="" linkrunstype="LRTMention"/>
        </hyperlink>
        <hyperlink ref="D77">
          <hypersublink pos="0" length="5" display="📄如懿传" address="kw:annex?aType=wps&amp;oId=K2R3PSQYABAFE&amp;fileName=如懿传.txt&amp;fileSize=3879875" subaddress="" screenTip="" linkrunstype="LRTMention"/>
        </hyperlink>
        <hyperlink ref="D68">
          <hypersublink pos="0" length="11" display="📄insurance" address="kw:annex?aType=et&amp;oId=WAGLVSQYADACW&amp;fileName=insurance.csv&amp;fileSize=55628" subaddress="" screenTip="" linkrunstype="LRTMention"/>
        </hyperlink>
        <hyperlink ref="D70">
          <hypersublink pos="0" length="11" display="📄insurance" address="kw:annex?aType=et&amp;oId=WAGLVSQYADACW&amp;fileName=insurance.csv&amp;fileSize=55628" subaddress="" screenTip="" linkrunstype="LRTMention"/>
        </hyperlink>
        <hyperlink ref="D71">
          <hypersublink pos="0" length="8" display="📄Google" address="kw:annex?aType=et&amp;oId=WCKUBSQYACQEC&amp;fileName=Google.csv&amp;fileSize=337221" subaddress="" screenTip="" linkrunstype="LRTMention"/>
        </hyperlink>
        <hyperlink ref="D143">
          <hypersublink pos="0" length="6" display="📄面壁智能" address="kw:annex?aType=pdf&amp;oId=TBFMBSQYABQG4&amp;fileName=面壁智能.pdf&amp;fileSize=4126279" subaddress="" screenTip="" linkrunstype="LRTMention"/>
        </hyperlink>
        <hyperlink ref="D142">
          <hypersublink pos="0" length="17" display="📄Geoffrey Hinton" address="kw:annex?aType=pdf&amp;oId=D5IMHSQYADQAO&amp;fileName=Geoffrey Hinton.pdf&amp;fileSize=212657" subaddress="" screenTip="" linkrunstype="LRTMention"/>
        </hyperlink>
        <hyperlink ref="D23">
          <hypersublink pos="0" length="24" display="📄global_superstore_2016" address="kw:annex?aType=et&amp;oId=J7FMZSQYABQCQ&amp;fileName=global_superstore_2016.xlsx&amp;fileSize=8495991" subaddress="" screenTip="" linkrunstype="LRTMention"/>
        </hyperlink>
        <hyperlink ref="D24">
          <hypersublink pos="0" length="28" display="📄Forbes 100 Women List 2020" address="kw:annex?aType=et&amp;oId=HXO4ZSQYABABA&amp;fileName=Forbes 100 Women List 2020.csv&amp;fileSize=75878" subaddress="" screenTip="" linkrunstype="LRTMention"/>
        </hyperlink>
        <hyperlink ref="D25">
          <hypersublink pos="0" length="8" display="📄horror" address="kw:annex?aType=et&amp;oId=PDA5JSQYACQDM&amp;fileName=horror.csv&amp;fileSize=12751206" subaddress="" screenTip="" linkrunstype="LRTMention"/>
        </hyperlink>
        <hyperlink ref="D26">
          <hypersublink pos="0" length="33" display="📄Highest grossing movies of 2022" address="kw:annex?aType=et&amp;oId=F7JNJSQYABQDS&amp;fileName=Highest grossing movies of 2022.xlsx&amp;fileSize=18558" subaddress="" screenTip="" linkrunstype="LRTMention"/>
        </hyperlink>
      </hyperlinks>
      <cellprotection/>
      <appEtDbRelations/>
    </woSheetProps>
    <woSheetProps sheetStid="3" interlineOnOff="0" interlineColor="0" isDbSheet="0" isDashBoardSheet="0" isDbDashBoardSheet="0" isFlexPaperSheet="0" topPadding="30" bottomPadding="30" leftPadding="15" rightPadding="15">
      <cellprotection/>
      <appEtDbRelations/>
    </woSheetProps>
    <woSheetProps sheetStid="4" interlineOnOff="0" interlineColor="0" isDbSheet="0" isDashBoardSheet="0" isDbDashBoardSheet="0" isFlexPaperSheet="0" topPadding="30" bottomPadding="30" leftPadding="15" rightPadding="15">
      <cellprotection/>
      <appEtDbRelations/>
    </woSheetProps>
  </woSheetsProps>
  <woBookProps>
    <bookSettings fileId="" isFilterShared="1" coreConquerUserId="" isAutoUpdatePaused="0" filterType="conn" isMergeTasksAutoUpdate="0" isInserPicAsAttachment="0"/>
  </woBookProps>
</woProps>
</file>

<file path=customXml/item2.xml><?xml version="1.0" encoding="utf-8"?>
<pixelators xmlns="https://web.wps.cn/et/2018/main" xmlns:s="http://schemas.openxmlformats.org/spreadsheetml/2006/main">
  <pixelatorList sheetStid="2"/>
  <pixelatorList sheetStid="3"/>
  <pixelatorList sheetStid="4"/>
</pixelators>
</file>

<file path=customXml/itemProps1.xml><?xml version="1.0" encoding="utf-8"?>
<ds:datastoreItem xmlns:ds="http://schemas.openxmlformats.org/officeDocument/2006/customXml" ds:itemID="{06C82605-B75B-4693-9329-32AAD527C692}">
  <ds:schemaRefs>
    <ds:schemaRef ds:uri="https://web.wps.cn/et/2018/main"/>
    <ds:schemaRef ds:uri="http://schemas.openxmlformats.org/spreadsheetml/2006/main"/>
  </ds:schemaRefs>
</ds:datastoreItem>
</file>

<file path=customXml/itemProps2.xml><?xml version="1.0" encoding="utf-8"?>
<ds:datastoreItem xmlns:ds="http://schemas.openxmlformats.org/officeDocument/2006/customXml" ds:itemID="{224D003E-15C9-4FFE-AB16-9E66474EAE4E}">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WPS Office WWO_wpscloud_20240520220747-5a09b3c7bf</Application>
  <HeadingPairs>
    <vt:vector size="2" baseType="variant">
      <vt:variant>
        <vt:lpstr>工作表</vt:lpstr>
      </vt:variant>
      <vt:variant>
        <vt:i4>3</vt:i4>
      </vt:variant>
    </vt:vector>
  </HeadingPairs>
  <TitlesOfParts>
    <vt:vector size="3" baseType="lpstr">
      <vt:lpstr>codeinterpreter</vt:lpstr>
      <vt:lpstr>functioncall</vt:lpstr>
      <vt:lpstr>codeinterpreter_Image_result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2024-05-21T15:08:32Z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
  </property>
  <property fmtid="{D5CDD505-2E9C-101B-9397-08002B2CF9AE}" pid="3" name="KSOProductBuildVer">
    <vt:lpwstr>2052-0.0.0.0</vt:lpwstr>
  </property>
</Properties>
</file>